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共通\高体連　卓球専門部\_03各種大会\令和5年度各種大会\12 近畿新人\2023近畿新人和歌山大会\08.申込書（HPに掲載）\"/>
    </mc:Choice>
  </mc:AlternateContent>
  <xr:revisionPtr revIDLastSave="0" documentId="13_ncr:1_{BEC02D16-3746-498A-97B8-75D8638B7850}" xr6:coauthVersionLast="47" xr6:coauthVersionMax="47" xr10:uidLastSave="{00000000-0000-0000-0000-000000000000}"/>
  <bookViews>
    <workbookView xWindow="-120" yWindow="-120" windowWidth="29040" windowHeight="15720" activeTab="8" xr2:uid="{886CC595-3075-40EB-971C-6F83021C127E}"/>
  </bookViews>
  <sheets>
    <sheet name="学校･選手ﾃﾞｰﾀ" sheetId="2" r:id="rId1"/>
    <sheet name="申込書" sheetId="1" r:id="rId2"/>
    <sheet name="外部指導者" sheetId="3" r:id="rId3"/>
    <sheet name="変更届" sheetId="6" r:id="rId4"/>
    <sheet name="データ送信先" sheetId="8" r:id="rId5"/>
    <sheet name="集約用" sheetId="9" r:id="rId6"/>
    <sheet name="プログラム用名簿" sheetId="4" r:id="rId7"/>
    <sheet name="変更届 (手書き用)" sheetId="7" r:id="rId8"/>
    <sheet name="入力マニュアル" sheetId="10" r:id="rId9"/>
  </sheets>
  <definedNames>
    <definedName name="_xlnm.Print_Area" localSheetId="2">外部指導者!$A$1:$U$34</definedName>
    <definedName name="_xlnm.Print_Area" localSheetId="1">申込書!$B$1:$AA$43</definedName>
    <definedName name="_xlnm.Print_Area" localSheetId="3">変更届!$B$1:$U$22</definedName>
    <definedName name="_xlnm.Print_Area" localSheetId="7">'変更届 (手書き用)'!$B$1:$U$21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  <c r="B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L3" i="9"/>
  <c r="N3" i="9"/>
  <c r="M3" i="9"/>
  <c r="K3" i="9"/>
  <c r="J3" i="9"/>
  <c r="I3" i="9"/>
  <c r="E7" i="9" l="1"/>
  <c r="K7" i="9" s="1"/>
  <c r="I10" i="9"/>
  <c r="K11" i="9"/>
  <c r="J12" i="9"/>
  <c r="K12" i="9"/>
  <c r="J15" i="9"/>
  <c r="K16" i="9"/>
  <c r="J7" i="9"/>
  <c r="I7" i="9"/>
  <c r="F9" i="9"/>
  <c r="H10" i="9"/>
  <c r="G11" i="9"/>
  <c r="H11" i="9"/>
  <c r="F13" i="9"/>
  <c r="G13" i="9"/>
  <c r="F14" i="9"/>
  <c r="G14" i="9"/>
  <c r="H15" i="9"/>
  <c r="F13" i="1"/>
  <c r="F15" i="1"/>
  <c r="F17" i="1"/>
  <c r="F19" i="1"/>
  <c r="F21" i="1"/>
  <c r="F23" i="1"/>
  <c r="F25" i="1"/>
  <c r="F27" i="1"/>
  <c r="F29" i="1"/>
  <c r="B16" i="9"/>
  <c r="C16" i="9"/>
  <c r="D8" i="9"/>
  <c r="E8" i="9"/>
  <c r="D9" i="9"/>
  <c r="G9" i="9" s="1"/>
  <c r="E9" i="9"/>
  <c r="D10" i="9"/>
  <c r="G10" i="9" s="1"/>
  <c r="E10" i="9"/>
  <c r="J10" i="9" s="1"/>
  <c r="D11" i="9"/>
  <c r="F11" i="9" s="1"/>
  <c r="E11" i="9"/>
  <c r="J11" i="9" s="1"/>
  <c r="D12" i="9"/>
  <c r="F12" i="9" s="1"/>
  <c r="E12" i="9"/>
  <c r="I12" i="9" s="1"/>
  <c r="D13" i="9"/>
  <c r="H13" i="9" s="1"/>
  <c r="E13" i="9"/>
  <c r="I13" i="9" s="1"/>
  <c r="D14" i="9"/>
  <c r="H14" i="9" s="1"/>
  <c r="E14" i="9"/>
  <c r="J14" i="9" s="1"/>
  <c r="D15" i="9"/>
  <c r="F15" i="9" s="1"/>
  <c r="E15" i="9"/>
  <c r="K15" i="9" s="1"/>
  <c r="D16" i="9"/>
  <c r="F16" i="9" s="1"/>
  <c r="E16" i="9"/>
  <c r="I16" i="9" s="1"/>
  <c r="D7" i="9"/>
  <c r="B8" i="9"/>
  <c r="C8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C7" i="9"/>
  <c r="B7" i="9"/>
  <c r="Z22" i="4"/>
  <c r="Y22" i="4"/>
  <c r="U22" i="4"/>
  <c r="T22" i="4"/>
  <c r="R22" i="4"/>
  <c r="Q22" i="4"/>
  <c r="Z21" i="4"/>
  <c r="Y21" i="4"/>
  <c r="U21" i="4"/>
  <c r="T21" i="4"/>
  <c r="R21" i="4"/>
  <c r="Q21" i="4"/>
  <c r="Z20" i="4"/>
  <c r="Y20" i="4"/>
  <c r="U20" i="4"/>
  <c r="T20" i="4"/>
  <c r="R20" i="4"/>
  <c r="Q20" i="4"/>
  <c r="Z19" i="4"/>
  <c r="Y19" i="4"/>
  <c r="U19" i="4"/>
  <c r="T19" i="4"/>
  <c r="R19" i="4"/>
  <c r="Q19" i="4"/>
  <c r="Z18" i="4"/>
  <c r="Y18" i="4"/>
  <c r="U18" i="4"/>
  <c r="T18" i="4"/>
  <c r="R18" i="4"/>
  <c r="Q18" i="4"/>
  <c r="Z17" i="4"/>
  <c r="Y17" i="4"/>
  <c r="U17" i="4"/>
  <c r="T17" i="4"/>
  <c r="R17" i="4"/>
  <c r="Q17" i="4"/>
  <c r="Z16" i="4"/>
  <c r="Y16" i="4"/>
  <c r="U16" i="4"/>
  <c r="T16" i="4"/>
  <c r="R16" i="4"/>
  <c r="Q16" i="4"/>
  <c r="Z15" i="4"/>
  <c r="Y15" i="4"/>
  <c r="U15" i="4"/>
  <c r="T15" i="4"/>
  <c r="R15" i="4"/>
  <c r="Q15" i="4"/>
  <c r="Z14" i="4"/>
  <c r="Y14" i="4"/>
  <c r="U14" i="4"/>
  <c r="T14" i="4"/>
  <c r="R14" i="4"/>
  <c r="Q14" i="4"/>
  <c r="Z13" i="4"/>
  <c r="Y13" i="4"/>
  <c r="U13" i="4"/>
  <c r="T13" i="4"/>
  <c r="R13" i="4"/>
  <c r="Q13" i="4"/>
  <c r="Z12" i="4"/>
  <c r="Y12" i="4"/>
  <c r="U12" i="4"/>
  <c r="T12" i="4"/>
  <c r="R12" i="4"/>
  <c r="Q12" i="4"/>
  <c r="Z11" i="4"/>
  <c r="Y11" i="4"/>
  <c r="U11" i="4"/>
  <c r="T11" i="4"/>
  <c r="R11" i="4"/>
  <c r="Q11" i="4"/>
  <c r="Z10" i="4"/>
  <c r="Y10" i="4"/>
  <c r="U10" i="4"/>
  <c r="T10" i="4"/>
  <c r="R10" i="4"/>
  <c r="Q10" i="4"/>
  <c r="Z9" i="4"/>
  <c r="Y9" i="4"/>
  <c r="U9" i="4"/>
  <c r="T9" i="4"/>
  <c r="R9" i="4"/>
  <c r="Q9" i="4"/>
  <c r="Z8" i="4"/>
  <c r="Y8" i="4"/>
  <c r="U8" i="4"/>
  <c r="T8" i="4"/>
  <c r="R8" i="4"/>
  <c r="Q8" i="4"/>
  <c r="Z7" i="4"/>
  <c r="Y7" i="4"/>
  <c r="U7" i="4"/>
  <c r="T7" i="4"/>
  <c r="R7" i="4"/>
  <c r="Q7" i="4"/>
  <c r="Z6" i="4"/>
  <c r="Y6" i="4"/>
  <c r="U6" i="4"/>
  <c r="T6" i="4"/>
  <c r="R6" i="4"/>
  <c r="Q6" i="4"/>
  <c r="Z5" i="4"/>
  <c r="Y5" i="4"/>
  <c r="U5" i="4"/>
  <c r="T5" i="4"/>
  <c r="R5" i="4"/>
  <c r="Q5" i="4"/>
  <c r="Z4" i="4"/>
  <c r="Y4" i="4"/>
  <c r="U4" i="4"/>
  <c r="T4" i="4"/>
  <c r="R4" i="4"/>
  <c r="Q4" i="4"/>
  <c r="Z3" i="4"/>
  <c r="Y3" i="4"/>
  <c r="U3" i="4"/>
  <c r="T3" i="4"/>
  <c r="R3" i="4"/>
  <c r="Q3" i="4"/>
  <c r="C3" i="4"/>
  <c r="H16" i="9" l="1"/>
  <c r="I15" i="9"/>
  <c r="G16" i="9"/>
  <c r="K14" i="9"/>
  <c r="I14" i="9"/>
  <c r="G15" i="9"/>
  <c r="H12" i="9"/>
  <c r="F10" i="9"/>
  <c r="J16" i="9"/>
  <c r="K13" i="9"/>
  <c r="I11" i="9"/>
  <c r="G12" i="9"/>
  <c r="H9" i="9"/>
  <c r="J13" i="9"/>
  <c r="K10" i="9"/>
  <c r="I13" i="3"/>
  <c r="R5" i="3"/>
  <c r="S14" i="6"/>
  <c r="N13" i="6"/>
  <c r="N12" i="6"/>
  <c r="K14" i="6"/>
  <c r="F13" i="6"/>
  <c r="F12" i="6"/>
  <c r="E5" i="6"/>
  <c r="K4" i="1"/>
  <c r="K49" i="1" s="1"/>
  <c r="E4" i="1"/>
  <c r="E49" i="1" s="1"/>
  <c r="L6" i="6"/>
  <c r="L5" i="6"/>
  <c r="G50" i="1"/>
  <c r="G5" i="1"/>
  <c r="S5" i="1"/>
  <c r="S50" i="1" s="1"/>
  <c r="Q87" i="1"/>
  <c r="E87" i="1"/>
  <c r="E85" i="1"/>
  <c r="J79" i="1"/>
  <c r="AM78" i="1"/>
  <c r="T78" i="1" s="1"/>
  <c r="R78" i="1"/>
  <c r="P22" i="4" s="1"/>
  <c r="J78" i="1"/>
  <c r="X22" i="4" s="1"/>
  <c r="F78" i="1"/>
  <c r="J77" i="1"/>
  <c r="AM76" i="1"/>
  <c r="T76" i="1" s="1"/>
  <c r="R76" i="1"/>
  <c r="P21" i="4" s="1"/>
  <c r="J76" i="1"/>
  <c r="X21" i="4" s="1"/>
  <c r="F76" i="1"/>
  <c r="J75" i="1"/>
  <c r="AM74" i="1"/>
  <c r="T74" i="1" s="1"/>
  <c r="R74" i="1"/>
  <c r="P20" i="4" s="1"/>
  <c r="J74" i="1"/>
  <c r="X20" i="4" s="1"/>
  <c r="F74" i="1"/>
  <c r="J73" i="1"/>
  <c r="AM72" i="1"/>
  <c r="T72" i="1" s="1"/>
  <c r="R72" i="1"/>
  <c r="P19" i="4" s="1"/>
  <c r="J72" i="1"/>
  <c r="X19" i="4" s="1"/>
  <c r="F72" i="1"/>
  <c r="J71" i="1"/>
  <c r="AM70" i="1"/>
  <c r="T70" i="1"/>
  <c r="R70" i="1"/>
  <c r="P18" i="4" s="1"/>
  <c r="J70" i="1"/>
  <c r="X18" i="4" s="1"/>
  <c r="F70" i="1"/>
  <c r="J69" i="1"/>
  <c r="AM68" i="1"/>
  <c r="T68" i="1"/>
  <c r="R68" i="1"/>
  <c r="P17" i="4" s="1"/>
  <c r="J68" i="1"/>
  <c r="X17" i="4" s="1"/>
  <c r="F68" i="1"/>
  <c r="J67" i="1"/>
  <c r="AM66" i="1"/>
  <c r="T66" i="1" s="1"/>
  <c r="R66" i="1"/>
  <c r="P16" i="4" s="1"/>
  <c r="J66" i="1"/>
  <c r="X16" i="4" s="1"/>
  <c r="F66" i="1"/>
  <c r="J65" i="1"/>
  <c r="AM64" i="1"/>
  <c r="T64" i="1" s="1"/>
  <c r="R64" i="1"/>
  <c r="P15" i="4" s="1"/>
  <c r="J64" i="1"/>
  <c r="X15" i="4" s="1"/>
  <c r="F64" i="1"/>
  <c r="J63" i="1"/>
  <c r="AM62" i="1"/>
  <c r="T62" i="1"/>
  <c r="R62" i="1"/>
  <c r="P14" i="4" s="1"/>
  <c r="J62" i="1"/>
  <c r="X14" i="4" s="1"/>
  <c r="F62" i="1"/>
  <c r="J61" i="1"/>
  <c r="AM60" i="1"/>
  <c r="T60" i="1"/>
  <c r="R60" i="1"/>
  <c r="P13" i="4" s="1"/>
  <c r="J60" i="1"/>
  <c r="X13" i="4" s="1"/>
  <c r="F60" i="1"/>
  <c r="J59" i="1"/>
  <c r="J58" i="1"/>
  <c r="F58" i="1"/>
  <c r="O51" i="1"/>
  <c r="M51" i="1"/>
  <c r="K51" i="1"/>
  <c r="I51" i="1"/>
  <c r="G51" i="1"/>
  <c r="K15" i="3"/>
  <c r="C11" i="3"/>
  <c r="E5" i="3"/>
  <c r="Q42" i="1"/>
  <c r="E42" i="1"/>
  <c r="W14" i="4" l="1"/>
  <c r="O14" i="4"/>
  <c r="W17" i="4"/>
  <c r="O17" i="4"/>
  <c r="W13" i="4"/>
  <c r="O13" i="4"/>
  <c r="O16" i="4"/>
  <c r="W16" i="4"/>
  <c r="W22" i="4"/>
  <c r="O22" i="4"/>
  <c r="W18" i="4"/>
  <c r="O18" i="4"/>
  <c r="O20" i="4"/>
  <c r="W20" i="4"/>
  <c r="W19" i="4"/>
  <c r="O19" i="4"/>
  <c r="W15" i="4"/>
  <c r="O15" i="4"/>
  <c r="W21" i="4"/>
  <c r="O21" i="4"/>
  <c r="A3" i="4"/>
  <c r="A4" i="4"/>
  <c r="R17" i="1"/>
  <c r="N8" i="9" s="1"/>
  <c r="R19" i="1"/>
  <c r="N9" i="9" s="1"/>
  <c r="R21" i="1"/>
  <c r="N10" i="9" s="1"/>
  <c r="Q10" i="9" s="1"/>
  <c r="R23" i="1"/>
  <c r="N11" i="9" s="1"/>
  <c r="Q11" i="9" s="1"/>
  <c r="R25" i="1"/>
  <c r="N12" i="9" s="1"/>
  <c r="Q12" i="9" s="1"/>
  <c r="R27" i="1"/>
  <c r="N13" i="9" s="1"/>
  <c r="Q13" i="9" s="1"/>
  <c r="R29" i="1"/>
  <c r="N14" i="9" s="1"/>
  <c r="Q14" i="9" s="1"/>
  <c r="R31" i="1"/>
  <c r="N15" i="9" s="1"/>
  <c r="Q15" i="9" s="1"/>
  <c r="R33" i="1"/>
  <c r="N16" i="9" s="1"/>
  <c r="Q16" i="9" s="1"/>
  <c r="K36" i="1"/>
  <c r="K81" i="1" s="1"/>
  <c r="R15" i="1"/>
  <c r="AM17" i="1"/>
  <c r="T17" i="1" s="1"/>
  <c r="AM19" i="1"/>
  <c r="T19" i="1" s="1"/>
  <c r="AM21" i="1"/>
  <c r="T21" i="1" s="1"/>
  <c r="AM23" i="1"/>
  <c r="T23" i="1" s="1"/>
  <c r="AM25" i="1"/>
  <c r="T25" i="1" s="1"/>
  <c r="AM27" i="1"/>
  <c r="T27" i="1" s="1"/>
  <c r="AM29" i="1"/>
  <c r="T29" i="1" s="1"/>
  <c r="AM31" i="1"/>
  <c r="T31" i="1" s="1"/>
  <c r="AM33" i="1"/>
  <c r="T33" i="1" s="1"/>
  <c r="AM15" i="1"/>
  <c r="T15" i="1" s="1"/>
  <c r="J16" i="1"/>
  <c r="J34" i="1"/>
  <c r="L16" i="9" s="1"/>
  <c r="O16" i="9" s="1"/>
  <c r="J33" i="1"/>
  <c r="M16" i="9" s="1"/>
  <c r="P16" i="9" s="1"/>
  <c r="J32" i="1"/>
  <c r="L15" i="9" s="1"/>
  <c r="O15" i="9" s="1"/>
  <c r="J31" i="1"/>
  <c r="M15" i="9" s="1"/>
  <c r="P15" i="9" s="1"/>
  <c r="J30" i="1"/>
  <c r="L14" i="9" s="1"/>
  <c r="O14" i="9" s="1"/>
  <c r="J29" i="1"/>
  <c r="M14" i="9" s="1"/>
  <c r="P14" i="9" s="1"/>
  <c r="J28" i="1"/>
  <c r="L13" i="9" s="1"/>
  <c r="O13" i="9" s="1"/>
  <c r="J27" i="1"/>
  <c r="M13" i="9" s="1"/>
  <c r="P13" i="9" s="1"/>
  <c r="J26" i="1"/>
  <c r="L12" i="9" s="1"/>
  <c r="O12" i="9" s="1"/>
  <c r="J25" i="1"/>
  <c r="M12" i="9" s="1"/>
  <c r="P12" i="9" s="1"/>
  <c r="J24" i="1"/>
  <c r="L11" i="9" s="1"/>
  <c r="O11" i="9" s="1"/>
  <c r="J23" i="1"/>
  <c r="M11" i="9" s="1"/>
  <c r="P11" i="9" s="1"/>
  <c r="J22" i="1"/>
  <c r="L10" i="9" s="1"/>
  <c r="O10" i="9" s="1"/>
  <c r="J21" i="1"/>
  <c r="M10" i="9" s="1"/>
  <c r="P10" i="9" s="1"/>
  <c r="J20" i="1"/>
  <c r="L9" i="9" s="1"/>
  <c r="J19" i="1"/>
  <c r="M9" i="9" s="1"/>
  <c r="J18" i="1"/>
  <c r="L8" i="9" s="1"/>
  <c r="J17" i="1"/>
  <c r="M8" i="9" s="1"/>
  <c r="J15" i="1"/>
  <c r="F31" i="1"/>
  <c r="F33" i="1"/>
  <c r="J14" i="1"/>
  <c r="D3" i="9" s="1"/>
  <c r="J13" i="1"/>
  <c r="E3" i="9" s="1"/>
  <c r="G8" i="1"/>
  <c r="G53" i="1" s="1"/>
  <c r="K7" i="1"/>
  <c r="K52" i="1" s="1"/>
  <c r="H7" i="1"/>
  <c r="H52" i="1" s="1"/>
  <c r="Y5" i="1"/>
  <c r="Y50" i="1" s="1"/>
  <c r="V5" i="1"/>
  <c r="V50" i="1" s="1"/>
  <c r="O6" i="1"/>
  <c r="M6" i="1"/>
  <c r="K6" i="1"/>
  <c r="I6" i="1"/>
  <c r="G6" i="1"/>
  <c r="M7" i="9" l="1"/>
  <c r="P7" i="9" s="1"/>
  <c r="G3" i="9"/>
  <c r="L7" i="9"/>
  <c r="F3" i="9"/>
  <c r="N7" i="9"/>
  <c r="Q7" i="9" s="1"/>
  <c r="H3" i="9"/>
  <c r="K9" i="9"/>
  <c r="Q9" i="9"/>
  <c r="Q8" i="9"/>
  <c r="H8" i="9"/>
  <c r="K8" i="9"/>
  <c r="G7" i="9"/>
  <c r="P8" i="9"/>
  <c r="G8" i="9"/>
  <c r="J8" i="9"/>
  <c r="O8" i="9"/>
  <c r="F8" i="9"/>
  <c r="I8" i="9"/>
  <c r="F7" i="9"/>
  <c r="O7" i="9"/>
  <c r="J9" i="9"/>
  <c r="P9" i="9"/>
  <c r="O9" i="9"/>
  <c r="I9" i="9"/>
  <c r="H7" i="9"/>
  <c r="P5" i="4"/>
  <c r="W11" i="4"/>
  <c r="AD3" i="9"/>
  <c r="O11" i="4"/>
  <c r="P4" i="4"/>
  <c r="X4" i="4"/>
  <c r="X8" i="4"/>
  <c r="X12" i="4"/>
  <c r="AH3" i="9"/>
  <c r="P11" i="4"/>
  <c r="AF3" i="9"/>
  <c r="P12" i="4"/>
  <c r="AI3" i="9"/>
  <c r="O4" i="4"/>
  <c r="W4" i="4"/>
  <c r="O8" i="4"/>
  <c r="W8" i="4"/>
  <c r="AG3" i="9"/>
  <c r="O12" i="4"/>
  <c r="W12" i="4"/>
  <c r="P10" i="4"/>
  <c r="W7" i="4"/>
  <c r="O7" i="4"/>
  <c r="X9" i="4"/>
  <c r="P9" i="4"/>
  <c r="O5" i="4"/>
  <c r="W5" i="4"/>
  <c r="P8" i="4"/>
  <c r="X7" i="4"/>
  <c r="X5" i="4"/>
  <c r="O3" i="4"/>
  <c r="W3" i="4"/>
  <c r="P7" i="4"/>
  <c r="AE3" i="9"/>
  <c r="X11" i="4"/>
  <c r="X3" i="4"/>
  <c r="O9" i="4"/>
  <c r="W9" i="4"/>
  <c r="C4" i="4"/>
  <c r="X6" i="4"/>
  <c r="X10" i="4"/>
  <c r="O6" i="4"/>
  <c r="W6" i="4"/>
  <c r="O10" i="4"/>
  <c r="W10" i="4"/>
  <c r="P3" i="4"/>
  <c r="P6" i="4"/>
  <c r="E4" i="4"/>
  <c r="G3" i="4"/>
  <c r="G4" i="4"/>
  <c r="L4" i="4"/>
  <c r="J4" i="4"/>
  <c r="H4" i="4"/>
  <c r="E3" i="4"/>
  <c r="I3" i="4"/>
  <c r="I4" i="4"/>
  <c r="F4" i="4"/>
  <c r="K3" i="4"/>
  <c r="K4" i="4"/>
  <c r="F3" i="4"/>
  <c r="L3" i="4"/>
  <c r="J3" i="4"/>
  <c r="H3" i="4"/>
  <c r="E40" i="1"/>
</calcChain>
</file>

<file path=xl/sharedStrings.xml><?xml version="1.0" encoding="utf-8"?>
<sst xmlns="http://schemas.openxmlformats.org/spreadsheetml/2006/main" count="347" uniqueCount="222">
  <si>
    <t>学校所在地</t>
    <rPh sb="0" eb="2">
      <t>ガッコウ</t>
    </rPh>
    <rPh sb="2" eb="5">
      <t>ショザイチ</t>
    </rPh>
    <phoneticPr fontId="1"/>
  </si>
  <si>
    <t>TEL</t>
    <phoneticPr fontId="1"/>
  </si>
  <si>
    <t>選 手 1</t>
    <rPh sb="0" eb="1">
      <t>セン</t>
    </rPh>
    <rPh sb="2" eb="3">
      <t>テ</t>
    </rPh>
    <phoneticPr fontId="1"/>
  </si>
  <si>
    <t>選 手 2</t>
    <rPh sb="0" eb="1">
      <t>セン</t>
    </rPh>
    <rPh sb="2" eb="3">
      <t>テ</t>
    </rPh>
    <phoneticPr fontId="1"/>
  </si>
  <si>
    <t>選 手 3</t>
    <rPh sb="0" eb="1">
      <t>セン</t>
    </rPh>
    <rPh sb="2" eb="3">
      <t>テ</t>
    </rPh>
    <phoneticPr fontId="1"/>
  </si>
  <si>
    <t>選 手 4</t>
    <rPh sb="0" eb="1">
      <t>セン</t>
    </rPh>
    <rPh sb="2" eb="3">
      <t>テ</t>
    </rPh>
    <phoneticPr fontId="1"/>
  </si>
  <si>
    <t>選 手 5</t>
    <rPh sb="0" eb="1">
      <t>セン</t>
    </rPh>
    <rPh sb="2" eb="3">
      <t>テ</t>
    </rPh>
    <phoneticPr fontId="1"/>
  </si>
  <si>
    <t>選 手 6</t>
    <rPh sb="0" eb="1">
      <t>セン</t>
    </rPh>
    <rPh sb="2" eb="3">
      <t>テ</t>
    </rPh>
    <phoneticPr fontId="1"/>
  </si>
  <si>
    <t>選 手 7</t>
    <rPh sb="0" eb="1">
      <t>セン</t>
    </rPh>
    <rPh sb="2" eb="3">
      <t>テ</t>
    </rPh>
    <phoneticPr fontId="1"/>
  </si>
  <si>
    <t>選 手 8</t>
    <rPh sb="0" eb="1">
      <t>セン</t>
    </rPh>
    <rPh sb="2" eb="3">
      <t>テ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</si>
  <si>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</si>
  <si>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</si>
  <si>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監　督</t>
    <rPh sb="0" eb="1">
      <t>カン</t>
    </rPh>
    <rPh sb="2" eb="3">
      <t>トク</t>
    </rPh>
    <phoneticPr fontId="1"/>
  </si>
  <si>
    <t>－</t>
    <phoneticPr fontId="1"/>
  </si>
  <si>
    <t>〒</t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</si>
  <si>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</si>
  <si>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</si>
  <si>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団体</t>
    <rPh sb="0" eb="2">
      <t>ダンタイ</t>
    </rPh>
    <phoneticPr fontId="1"/>
  </si>
  <si>
    <t>ｼﾝｸﾞﾙｽ</t>
    <phoneticPr fontId="1"/>
  </si>
  <si>
    <t>ﾀﾞﾌﾞﾙｽ</t>
    <phoneticPr fontId="1"/>
  </si>
  <si>
    <t>選 手 9</t>
    <rPh sb="0" eb="1">
      <t>セン</t>
    </rPh>
    <rPh sb="2" eb="3">
      <t>テ</t>
    </rPh>
    <phoneticPr fontId="1"/>
  </si>
  <si>
    <t>選 手 10</t>
    <rPh sb="0" eb="1">
      <t>セン</t>
    </rPh>
    <rPh sb="2" eb="3">
      <t>テ</t>
    </rPh>
    <phoneticPr fontId="1"/>
  </si>
  <si>
    <t>氏　　　　　名</t>
    <rPh sb="0" eb="1">
      <t>シ</t>
    </rPh>
    <rPh sb="6" eb="7">
      <t>ナ</t>
    </rPh>
    <phoneticPr fontId="1"/>
  </si>
  <si>
    <t>（監督と同じ場合は不要）</t>
    <rPh sb="1" eb="3">
      <t>カントク</t>
    </rPh>
    <rPh sb="4" eb="5">
      <t>オナ</t>
    </rPh>
    <rPh sb="6" eb="8">
      <t>バアイ</t>
    </rPh>
    <rPh sb="9" eb="11">
      <t>フヨウ</t>
    </rPh>
    <phoneticPr fontId="1"/>
  </si>
  <si>
    <t>上記の者は本校在学中で、標記大会に出場することを認めます。</t>
    <rPh sb="0" eb="2">
      <t>ジョウキ</t>
    </rPh>
    <rPh sb="3" eb="4">
      <t>モノ</t>
    </rPh>
    <rPh sb="5" eb="7">
      <t>ホンコウ</t>
    </rPh>
    <rPh sb="7" eb="10">
      <t>ザイガクチュウ</t>
    </rPh>
    <rPh sb="12" eb="16">
      <t>ヒョウキタイカイ</t>
    </rPh>
    <rPh sb="17" eb="19">
      <t>シュツジョウ</t>
    </rPh>
    <rPh sb="24" eb="25">
      <t>ミト</t>
    </rPh>
    <phoneticPr fontId="1"/>
  </si>
  <si>
    <t>整理
番号</t>
    <rPh sb="0" eb="2">
      <t>セイリ</t>
    </rPh>
    <rPh sb="3" eb="5">
      <t>バンゴウ</t>
    </rPh>
    <phoneticPr fontId="3"/>
  </si>
  <si>
    <t>会員
ID</t>
    <rPh sb="0" eb="2">
      <t>カイイン</t>
    </rPh>
    <phoneticPr fontId="3"/>
  </si>
  <si>
    <t>氏名（ローマ字）</t>
  </si>
  <si>
    <t>性別</t>
    <rPh sb="0" eb="2">
      <t>セイベツ</t>
    </rPh>
    <phoneticPr fontId="3"/>
  </si>
  <si>
    <t>年齢</t>
    <rPh sb="0" eb="2">
      <t>ネンレイ</t>
    </rPh>
    <phoneticPr fontId="3"/>
  </si>
  <si>
    <t>段位</t>
  </si>
  <si>
    <t>学年</t>
    <rPh sb="0" eb="2">
      <t>ガクネン</t>
    </rPh>
    <phoneticPr fontId="3"/>
  </si>
  <si>
    <t>※手入力は必要なし</t>
    <rPh sb="1" eb="4">
      <t>テニュウリョク</t>
    </rPh>
    <rPh sb="5" eb="7">
      <t>ヒツヨウ</t>
    </rPh>
    <phoneticPr fontId="3"/>
  </si>
  <si>
    <t>年/月/日</t>
    <rPh sb="0" eb="1">
      <t>ネン</t>
    </rPh>
    <rPh sb="2" eb="3">
      <t>ツキ</t>
    </rPh>
    <rPh sb="4" eb="5">
      <t>ニチ</t>
    </rPh>
    <phoneticPr fontId="3"/>
  </si>
  <si>
    <t>4/1時点</t>
    <rPh sb="3" eb="5">
      <t>ジテン</t>
    </rPh>
    <phoneticPr fontId="3"/>
  </si>
  <si>
    <t>数は半角</t>
    <rPh sb="0" eb="1">
      <t>スウ</t>
    </rPh>
    <rPh sb="2" eb="4">
      <t>ハンカク</t>
    </rPh>
    <phoneticPr fontId="3"/>
  </si>
  <si>
    <t>会員ID</t>
    <rPh sb="0" eb="2">
      <t>カイイン</t>
    </rPh>
    <phoneticPr fontId="1"/>
  </si>
  <si>
    <r>
      <t>学校名</t>
    </r>
    <r>
      <rPr>
        <sz val="9"/>
        <color theme="1"/>
        <rFont val="游ゴシック"/>
        <family val="3"/>
        <charset val="128"/>
        <scheme val="minor"/>
      </rPr>
      <t>（正式名称）</t>
    </r>
    <rPh sb="0" eb="3">
      <t>ガッコウメイ</t>
    </rPh>
    <rPh sb="4" eb="8">
      <t>セイシキメイショウ</t>
    </rPh>
    <phoneticPr fontId="1"/>
  </si>
  <si>
    <t>５文字以内略称</t>
    <rPh sb="1" eb="5">
      <t>モジイナイ</t>
    </rPh>
    <rPh sb="5" eb="7">
      <t>リャクショウ</t>
    </rPh>
    <phoneticPr fontId="1"/>
  </si>
  <si>
    <t>略称フリガナ</t>
    <rPh sb="0" eb="2">
      <t>リャクショウ</t>
    </rPh>
    <phoneticPr fontId="1"/>
  </si>
  <si>
    <t>フ　リ　ガ　ナ</t>
    <phoneticPr fontId="1"/>
  </si>
  <si>
    <t>整理
番号</t>
    <rPh sb="0" eb="2">
      <t>セイリ</t>
    </rPh>
    <rPh sb="3" eb="5">
      <t>バンゴウ</t>
    </rPh>
    <phoneticPr fontId="1"/>
  </si>
  <si>
    <t>学校所在地</t>
    <rPh sb="0" eb="2">
      <t>ガッコウ</t>
    </rPh>
    <rPh sb="2" eb="5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</si>
  <si>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</si>
  <si>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4">
      <t>デンワバンゴウ</t>
    </rPh>
    <phoneticPr fontId="1"/>
  </si>
  <si>
    <t>（ーは必要ありません）</t>
    <rPh sb="3" eb="5">
      <t>ヒツヨウ</t>
    </rPh>
    <phoneticPr fontId="1"/>
  </si>
  <si>
    <t>学校長名</t>
    <rPh sb="0" eb="3">
      <t>ガッコウチョウ</t>
    </rPh>
    <rPh sb="3" eb="4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</si>
  <si>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</si>
  <si>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（監督と別の場合）</t>
    <rPh sb="1" eb="3">
      <t>カントク</t>
    </rPh>
    <rPh sb="4" eb="5">
      <t>ベツ</t>
    </rPh>
    <rPh sb="6" eb="8">
      <t>バアイ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</si>
  <si>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</si>
  <si>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</si>
  <si>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リスト</t>
    <phoneticPr fontId="1"/>
  </si>
  <si>
    <t>リストは消さないこと</t>
    <rPh sb="4" eb="5">
      <t>ケ</t>
    </rPh>
    <phoneticPr fontId="1"/>
  </si>
  <si>
    <t>区　分</t>
    <rPh sb="0" eb="1">
      <t>ク</t>
    </rPh>
    <rPh sb="2" eb="3">
      <t>ブン</t>
    </rPh>
    <phoneticPr fontId="1"/>
  </si>
  <si>
    <t>男女の部</t>
    <rPh sb="0" eb="2">
      <t>ダンジョ</t>
    </rPh>
    <rPh sb="3" eb="4">
      <t>ブ</t>
    </rPh>
    <phoneticPr fontId="1"/>
  </si>
  <si>
    <t>★まず最初に学校データを入力して下さい。その後下の選手のデータを作成します。</t>
    <rPh sb="3" eb="5">
      <t>サイショ</t>
    </rPh>
    <rPh sb="6" eb="8">
      <t>ガッコウ</t>
    </rPh>
    <rPh sb="12" eb="14">
      <t>ニュウリョク</t>
    </rPh>
    <rPh sb="16" eb="17">
      <t>クダ</t>
    </rPh>
    <rPh sb="22" eb="23">
      <t>アト</t>
    </rPh>
    <rPh sb="23" eb="24">
      <t>シタ</t>
    </rPh>
    <rPh sb="25" eb="27">
      <t>センシュ</t>
    </rPh>
    <rPh sb="32" eb="34">
      <t>サクセイ</t>
    </rPh>
    <phoneticPr fontId="1"/>
  </si>
  <si>
    <t>【選手のデータ】</t>
    <rPh sb="1" eb="3">
      <t>センシュ</t>
    </rPh>
    <phoneticPr fontId="1"/>
  </si>
  <si>
    <t>【学校のデータ】</t>
    <rPh sb="1" eb="3">
      <t>ガッコウ</t>
    </rPh>
    <phoneticPr fontId="1"/>
  </si>
  <si>
    <r>
      <t>★日本卓球協会の選手登録からデータをコピーして値を貼り付けて下さい。ただし、</t>
    </r>
    <r>
      <rPr>
        <b/>
        <sz val="12"/>
        <color theme="8" tint="-0.249977111117893"/>
        <rFont val="游ゴシック"/>
        <family val="3"/>
        <charset val="128"/>
        <scheme val="minor"/>
      </rPr>
      <t>学年は直接入力して下さい。</t>
    </r>
    <rPh sb="1" eb="7">
      <t>ニホンタッキュウキョウカイ</t>
    </rPh>
    <rPh sb="8" eb="12">
      <t>センシュトウロク</t>
    </rPh>
    <rPh sb="23" eb="24">
      <t>アタイ</t>
    </rPh>
    <rPh sb="25" eb="26">
      <t>ハ</t>
    </rPh>
    <rPh sb="27" eb="28">
      <t>ツ</t>
    </rPh>
    <rPh sb="30" eb="31">
      <t>クダ</t>
    </rPh>
    <rPh sb="38" eb="40">
      <t>ガクネン</t>
    </rPh>
    <rPh sb="41" eb="43">
      <t>チョクセツ</t>
    </rPh>
    <rPh sb="43" eb="45">
      <t>ニュウリョク</t>
    </rPh>
    <rPh sb="47" eb="48">
      <t>クダ</t>
    </rPh>
    <phoneticPr fontId="1"/>
  </si>
  <si>
    <t>学校名</t>
    <rPh sb="0" eb="3">
      <t>ガッコウメイ</t>
    </rPh>
    <phoneticPr fontId="1"/>
  </si>
  <si>
    <t>府県名</t>
    <rPh sb="0" eb="1">
      <t>フ</t>
    </rPh>
    <rPh sb="1" eb="3">
      <t>ケンメイ</t>
    </rPh>
    <phoneticPr fontId="1"/>
  </si>
  <si>
    <t>和歌山</t>
    <rPh sb="0" eb="3">
      <t>ワカヤマ</t>
    </rPh>
    <phoneticPr fontId="1"/>
  </si>
  <si>
    <t>兵　庫</t>
    <rPh sb="0" eb="1">
      <t>ヘイ</t>
    </rPh>
    <rPh sb="2" eb="3">
      <t>コ</t>
    </rPh>
    <phoneticPr fontId="1"/>
  </si>
  <si>
    <t>京　都</t>
    <rPh sb="0" eb="1">
      <t>キョウ</t>
    </rPh>
    <rPh sb="2" eb="3">
      <t>ミヤコ</t>
    </rPh>
    <phoneticPr fontId="1"/>
  </si>
  <si>
    <t>滋　賀</t>
    <rPh sb="0" eb="1">
      <t>シゲル</t>
    </rPh>
    <rPh sb="2" eb="3">
      <t>ガ</t>
    </rPh>
    <phoneticPr fontId="1"/>
  </si>
  <si>
    <t>奈　良</t>
    <rPh sb="0" eb="1">
      <t>ナ</t>
    </rPh>
    <rPh sb="2" eb="3">
      <t>リョウ</t>
    </rPh>
    <phoneticPr fontId="1"/>
  </si>
  <si>
    <t>大　阪</t>
    <rPh sb="0" eb="1">
      <t>ダイ</t>
    </rPh>
    <rPh sb="2" eb="3">
      <t>サカ</t>
    </rPh>
    <phoneticPr fontId="1"/>
  </si>
  <si>
    <t>学校名(監督名)</t>
    <rPh sb="0" eb="3">
      <t>ガッコウメイ</t>
    </rPh>
    <rPh sb="4" eb="6">
      <t>カントク</t>
    </rPh>
    <rPh sb="6" eb="7">
      <t>メイ</t>
    </rPh>
    <phoneticPr fontId="1"/>
  </si>
  <si>
    <t>指導者名</t>
    <rPh sb="0" eb="3">
      <t>シドウシャ</t>
    </rPh>
    <rPh sb="3" eb="4">
      <t>メイ</t>
    </rPh>
    <phoneticPr fontId="1"/>
  </si>
  <si>
    <t>上記の者を本校の外部指導者とすることを許可しました。</t>
    <rPh sb="0" eb="2">
      <t>ジョウキ</t>
    </rPh>
    <rPh sb="3" eb="4">
      <t>モノ</t>
    </rPh>
    <rPh sb="5" eb="7">
      <t>ホンコウ</t>
    </rPh>
    <rPh sb="8" eb="10">
      <t>ガイブ</t>
    </rPh>
    <rPh sb="10" eb="13">
      <t>シドウシャ</t>
    </rPh>
    <rPh sb="19" eb="21">
      <t>キョカ</t>
    </rPh>
    <phoneticPr fontId="1"/>
  </si>
  <si>
    <t>校長</t>
    <rPh sb="0" eb="2">
      <t>コウチョウ</t>
    </rPh>
    <phoneticPr fontId="1"/>
  </si>
  <si>
    <t>スポーツ安全保険加入証明書添付欄（コピー可）</t>
    <rPh sb="4" eb="6">
      <t>アンゼン</t>
    </rPh>
    <rPh sb="6" eb="8">
      <t>ホケン</t>
    </rPh>
    <rPh sb="8" eb="10">
      <t>カニュウ</t>
    </rPh>
    <rPh sb="10" eb="13">
      <t>ショウメイショ</t>
    </rPh>
    <rPh sb="13" eb="15">
      <t>テンプ</t>
    </rPh>
    <rPh sb="15" eb="16">
      <t>ラン</t>
    </rPh>
    <rPh sb="20" eb="21">
      <t>カ</t>
    </rPh>
    <phoneticPr fontId="1"/>
  </si>
  <si>
    <t>申請者　顧問</t>
    <rPh sb="0" eb="3">
      <t>シンセイシャ</t>
    </rPh>
    <rPh sb="4" eb="6">
      <t>コモン</t>
    </rPh>
    <phoneticPr fontId="1"/>
  </si>
  <si>
    <t>㊞</t>
    <phoneticPr fontId="1"/>
  </si>
  <si>
    <t>(注)</t>
    <rPh sb="1" eb="2">
      <t>チュウ</t>
    </rPh>
    <phoneticPr fontId="1"/>
  </si>
  <si>
    <t>外部指導者として登録すると自動的に当該校の監督になります。</t>
    <rPh sb="0" eb="2">
      <t>ガイブ</t>
    </rPh>
    <rPh sb="2" eb="5">
      <t>シドウシャ</t>
    </rPh>
    <rPh sb="8" eb="10">
      <t>トウロク</t>
    </rPh>
    <rPh sb="13" eb="16">
      <t>ジドウテキ</t>
    </rPh>
    <rPh sb="17" eb="19">
      <t>トウガイ</t>
    </rPh>
    <rPh sb="19" eb="20">
      <t>コウ</t>
    </rPh>
    <rPh sb="21" eb="23">
      <t>カントク</t>
    </rPh>
    <phoneticPr fontId="1"/>
  </si>
  <si>
    <t>個人戦のアドバイザーは大会申込時にエントリーされた当該校の監督・選手に限ります。</t>
    <rPh sb="0" eb="3">
      <t>コジンセン</t>
    </rPh>
    <rPh sb="11" eb="13">
      <t>タイカイ</t>
    </rPh>
    <rPh sb="13" eb="15">
      <t>モウシコミ</t>
    </rPh>
    <rPh sb="15" eb="16">
      <t>ジ</t>
    </rPh>
    <rPh sb="25" eb="28">
      <t>トウガイコウ</t>
    </rPh>
    <rPh sb="29" eb="31">
      <t>カントク</t>
    </rPh>
    <rPh sb="32" eb="34">
      <t>センシュ</t>
    </rPh>
    <rPh sb="35" eb="36">
      <t>カギ</t>
    </rPh>
    <phoneticPr fontId="1"/>
  </si>
  <si>
    <t>監督でない顧問・引率責任者はアドバイザーになれません。</t>
    <rPh sb="0" eb="2">
      <t>カントク</t>
    </rPh>
    <rPh sb="5" eb="7">
      <t>コモン</t>
    </rPh>
    <rPh sb="8" eb="10">
      <t>インソツ</t>
    </rPh>
    <rPh sb="10" eb="13">
      <t>セキニンシャ</t>
    </rPh>
    <phoneticPr fontId="1"/>
  </si>
  <si>
    <t>外 部 指 導 者 申 請 書</t>
    <rPh sb="0" eb="1">
      <t>ソト</t>
    </rPh>
    <rPh sb="2" eb="3">
      <t>ブ</t>
    </rPh>
    <rPh sb="4" eb="5">
      <t>ユビ</t>
    </rPh>
    <rPh sb="6" eb="7">
      <t>シルベ</t>
    </rPh>
    <rPh sb="8" eb="9">
      <t>モノ</t>
    </rPh>
    <rPh sb="10" eb="11">
      <t>サル</t>
    </rPh>
    <rPh sb="12" eb="13">
      <t>ショウ</t>
    </rPh>
    <rPh sb="14" eb="15">
      <t>ショ</t>
    </rPh>
    <phoneticPr fontId="1"/>
  </si>
  <si>
    <t>（会員ID・漢字氏名・フリガナ・生年月日・学年を直接入力も可）</t>
    <rPh sb="16" eb="20">
      <t>セイネンガッピ</t>
    </rPh>
    <phoneticPr fontId="1"/>
  </si>
  <si>
    <t>名　　前</t>
    <rPh sb="0" eb="1">
      <t>ナ</t>
    </rPh>
    <rPh sb="3" eb="4">
      <t>マエ</t>
    </rPh>
    <phoneticPr fontId="1"/>
  </si>
  <si>
    <t>学年</t>
    <rPh sb="0" eb="2">
      <t>ガクネン</t>
    </rPh>
    <phoneticPr fontId="1"/>
  </si>
  <si>
    <t>D</t>
    <phoneticPr fontId="1"/>
  </si>
  <si>
    <t>S</t>
    <phoneticPr fontId="1"/>
  </si>
  <si>
    <t>学校名</t>
    <rPh sb="0" eb="3">
      <t>ガッコウメイ</t>
    </rPh>
    <phoneticPr fontId="1"/>
  </si>
  <si>
    <t>参加</t>
    <rPh sb="0" eb="2">
      <t>サンカ</t>
    </rPh>
    <phoneticPr fontId="1"/>
  </si>
  <si>
    <t>【学校対抗】</t>
    <rPh sb="1" eb="3">
      <t>ガッコウ</t>
    </rPh>
    <rPh sb="3" eb="5">
      <t>タイコウ</t>
    </rPh>
    <phoneticPr fontId="1"/>
  </si>
  <si>
    <t>【シングルス・ダブルス】</t>
    <phoneticPr fontId="1"/>
  </si>
  <si>
    <t>ここから下は2枚目です。</t>
    <rPh sb="4" eb="5">
      <t>シタ</t>
    </rPh>
    <rPh sb="7" eb="9">
      <t>マイメ</t>
    </rPh>
    <phoneticPr fontId="1"/>
  </si>
  <si>
    <t>選 手 11</t>
    <rPh sb="0" eb="1">
      <t>セン</t>
    </rPh>
    <rPh sb="2" eb="3">
      <t>テ</t>
    </rPh>
    <phoneticPr fontId="1"/>
  </si>
  <si>
    <t>選 手 12</t>
    <rPh sb="0" eb="1">
      <t>セン</t>
    </rPh>
    <rPh sb="2" eb="3">
      <t>テ</t>
    </rPh>
    <phoneticPr fontId="1"/>
  </si>
  <si>
    <t>選 手 13</t>
    <rPh sb="0" eb="1">
      <t>セン</t>
    </rPh>
    <rPh sb="2" eb="3">
      <t>テ</t>
    </rPh>
    <phoneticPr fontId="1"/>
  </si>
  <si>
    <t>選 手 14</t>
    <rPh sb="0" eb="1">
      <t>セン</t>
    </rPh>
    <rPh sb="2" eb="3">
      <t>テ</t>
    </rPh>
    <phoneticPr fontId="1"/>
  </si>
  <si>
    <t>選 手 15</t>
    <rPh sb="0" eb="1">
      <t>セン</t>
    </rPh>
    <rPh sb="2" eb="3">
      <t>テ</t>
    </rPh>
    <phoneticPr fontId="1"/>
  </si>
  <si>
    <t>選 手 16</t>
    <rPh sb="0" eb="1">
      <t>セン</t>
    </rPh>
    <rPh sb="2" eb="3">
      <t>テ</t>
    </rPh>
    <phoneticPr fontId="1"/>
  </si>
  <si>
    <t>選 手 17</t>
    <rPh sb="0" eb="1">
      <t>セン</t>
    </rPh>
    <rPh sb="2" eb="3">
      <t>テ</t>
    </rPh>
    <phoneticPr fontId="1"/>
  </si>
  <si>
    <t>選 手 18</t>
    <rPh sb="0" eb="1">
      <t>セン</t>
    </rPh>
    <rPh sb="2" eb="3">
      <t>テ</t>
    </rPh>
    <phoneticPr fontId="1"/>
  </si>
  <si>
    <t>選 手 19</t>
    <rPh sb="0" eb="1">
      <t>セン</t>
    </rPh>
    <rPh sb="2" eb="3">
      <t>テ</t>
    </rPh>
    <phoneticPr fontId="1"/>
  </si>
  <si>
    <t>選 手 20</t>
    <rPh sb="0" eb="1">
      <t>セン</t>
    </rPh>
    <rPh sb="2" eb="3">
      <t>テ</t>
    </rPh>
    <phoneticPr fontId="1"/>
  </si>
  <si>
    <t>日付はファイルを開いた日になります</t>
    <rPh sb="0" eb="2">
      <t>ヒヅケ</t>
    </rPh>
    <rPh sb="8" eb="9">
      <t>ヒラ</t>
    </rPh>
    <rPh sb="11" eb="12">
      <t>ヒ</t>
    </rPh>
    <phoneticPr fontId="1"/>
  </si>
  <si>
    <t>No.</t>
    <phoneticPr fontId="1"/>
  </si>
  <si>
    <t>府県名</t>
    <rPh sb="0" eb="2">
      <t>フケン</t>
    </rPh>
    <rPh sb="2" eb="3">
      <t>メイ</t>
    </rPh>
    <phoneticPr fontId="1"/>
  </si>
  <si>
    <t>監督・選手変更届</t>
    <rPh sb="0" eb="2">
      <t>カントク</t>
    </rPh>
    <rPh sb="3" eb="5">
      <t>センシュ</t>
    </rPh>
    <rPh sb="5" eb="8">
      <t>ヘンコウトドケ</t>
    </rPh>
    <phoneticPr fontId="1"/>
  </si>
  <si>
    <t>（誤字訂正等を含む）</t>
    <rPh sb="1" eb="3">
      <t>ゴジ</t>
    </rPh>
    <rPh sb="3" eb="5">
      <t>テイセイ</t>
    </rPh>
    <rPh sb="5" eb="6">
      <t>トウ</t>
    </rPh>
    <rPh sb="7" eb="8">
      <t>フク</t>
    </rPh>
    <phoneticPr fontId="1"/>
  </si>
  <si>
    <t>引率責任者または監督氏名</t>
    <rPh sb="0" eb="5">
      <t>インソツセキニンシャ</t>
    </rPh>
    <rPh sb="8" eb="10">
      <t>カントク</t>
    </rPh>
    <rPh sb="10" eb="12">
      <t>シメイ</t>
    </rPh>
    <phoneticPr fontId="1"/>
  </si>
  <si>
    <t>変更区分</t>
    <rPh sb="0" eb="2">
      <t>ヘンコウ</t>
    </rPh>
    <rPh sb="2" eb="4">
      <t>クブン</t>
    </rPh>
    <phoneticPr fontId="1"/>
  </si>
  <si>
    <t>種　　目</t>
    <rPh sb="0" eb="1">
      <t>シュ</t>
    </rPh>
    <rPh sb="3" eb="4">
      <t>メ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</si>
  <si>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</si>
  <si>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</si>
  <si>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学校対抗</t>
    <rPh sb="0" eb="2">
      <t>ガッコウ</t>
    </rPh>
    <rPh sb="2" eb="4">
      <t>タイコウ</t>
    </rPh>
    <phoneticPr fontId="1"/>
  </si>
  <si>
    <t>ダブルス</t>
    <phoneticPr fontId="1"/>
  </si>
  <si>
    <t>シングルス</t>
    <phoneticPr fontId="1"/>
  </si>
  <si>
    <t>年</t>
    <rPh sb="0" eb="1">
      <t>ネン</t>
    </rPh>
    <phoneticPr fontId="1"/>
  </si>
  <si>
    <t>変更理由</t>
    <rPh sb="0" eb="2">
      <t>ヘンコウ</t>
    </rPh>
    <rPh sb="2" eb="4">
      <t>リユウ</t>
    </rPh>
    <phoneticPr fontId="1"/>
  </si>
  <si>
    <t>変更前氏名</t>
    <rPh sb="0" eb="2">
      <t>ヘンコウ</t>
    </rPh>
    <rPh sb="2" eb="3">
      <t>ゼン</t>
    </rPh>
    <rPh sb="3" eb="5">
      <t>シメイ</t>
    </rPh>
    <phoneticPr fontId="1"/>
  </si>
  <si>
    <t>変更後氏名
　　学年</t>
    <rPh sb="0" eb="2">
      <t>ヘンコウ</t>
    </rPh>
    <rPh sb="2" eb="3">
      <t>ゴ</t>
    </rPh>
    <rPh sb="3" eb="5">
      <t>シメイ</t>
    </rPh>
    <rPh sb="9" eb="11">
      <t>ガクネン</t>
    </rPh>
    <phoneticPr fontId="1"/>
  </si>
  <si>
    <t>専門委員長</t>
    <rPh sb="0" eb="5">
      <t>センモンイインチョウ</t>
    </rPh>
    <phoneticPr fontId="1"/>
  </si>
  <si>
    <t>確認署名</t>
    <rPh sb="0" eb="2">
      <t>カクニン</t>
    </rPh>
    <rPh sb="2" eb="4">
      <t>ショメイ</t>
    </rPh>
    <phoneticPr fontId="1"/>
  </si>
  <si>
    <t>審　判　長</t>
    <rPh sb="0" eb="1">
      <t>シン</t>
    </rPh>
    <rPh sb="2" eb="3">
      <t>ハン</t>
    </rPh>
    <rPh sb="4" eb="5">
      <t>チョウ</t>
    </rPh>
    <phoneticPr fontId="1"/>
  </si>
  <si>
    <t>整理番号</t>
    <rPh sb="0" eb="2">
      <t>セイリ</t>
    </rPh>
    <rPh sb="2" eb="4">
      <t>バンゴウ</t>
    </rPh>
    <phoneticPr fontId="1"/>
  </si>
  <si>
    <t>男子・女子</t>
    <rPh sb="0" eb="2">
      <t>ダンシ</t>
    </rPh>
    <rPh sb="3" eb="5">
      <t>ジョシ</t>
    </rPh>
    <phoneticPr fontId="1"/>
  </si>
  <si>
    <t>選手・監督</t>
    <rPh sb="0" eb="2">
      <t>センシュ</t>
    </rPh>
    <rPh sb="3" eb="5">
      <t>カントク</t>
    </rPh>
    <phoneticPr fontId="1"/>
  </si>
  <si>
    <t>学校対抗・ダブルス・シングルス</t>
    <rPh sb="0" eb="2">
      <t>ガッコウ</t>
    </rPh>
    <rPh sb="2" eb="4">
      <t>タイコウ</t>
    </rPh>
    <phoneticPr fontId="1"/>
  </si>
  <si>
    <t>男女</t>
    <rPh sb="0" eb="2">
      <t>ダンジョ</t>
    </rPh>
    <phoneticPr fontId="1"/>
  </si>
  <si>
    <t>（注）選手変更は学校対抗のみ出来ます。 監督変更はすべての種目で可能です</t>
    <phoneticPr fontId="1"/>
  </si>
  <si>
    <t>（誤字訂正･棄権を含む）</t>
    <rPh sb="1" eb="3">
      <t>ゴジ</t>
    </rPh>
    <rPh sb="3" eb="5">
      <t>テイセイ</t>
    </rPh>
    <rPh sb="6" eb="8">
      <t>キケン</t>
    </rPh>
    <rPh sb="9" eb="10">
      <t>フク</t>
    </rPh>
    <phoneticPr fontId="1"/>
  </si>
  <si>
    <t>項  目</t>
    <rPh sb="0" eb="1">
      <t>コウ</t>
    </rPh>
    <rPh sb="3" eb="4">
      <t>メ</t>
    </rPh>
    <phoneticPr fontId="1"/>
  </si>
  <si>
    <t>変更 ・ 訂正 ・ 棄権</t>
    <rPh sb="0" eb="2">
      <t>ヘンコウ</t>
    </rPh>
    <rPh sb="5" eb="7">
      <t>テイセイ</t>
    </rPh>
    <rPh sb="10" eb="12">
      <t>キケン</t>
    </rPh>
    <phoneticPr fontId="1"/>
  </si>
  <si>
    <t>項　　目</t>
    <rPh sb="0" eb="1">
      <t>コウ</t>
    </rPh>
    <rPh sb="3" eb="4">
      <t>メ</t>
    </rPh>
    <phoneticPr fontId="1"/>
  </si>
  <si>
    <t>変　　更</t>
    <rPh sb="0" eb="1">
      <t>ヘン</t>
    </rPh>
    <rPh sb="3" eb="4">
      <t>サラ</t>
    </rPh>
    <phoneticPr fontId="1"/>
  </si>
  <si>
    <t>訂　　正</t>
    <rPh sb="0" eb="1">
      <t>テイ</t>
    </rPh>
    <rPh sb="3" eb="4">
      <t>タダシ</t>
    </rPh>
    <phoneticPr fontId="1"/>
  </si>
  <si>
    <t>棄　　権</t>
    <rPh sb="0" eb="1">
      <t>キ</t>
    </rPh>
    <rPh sb="3" eb="4">
      <t>ケン</t>
    </rPh>
    <phoneticPr fontId="1"/>
  </si>
  <si>
    <t>★各府県別送信先（各自の府県の担当者に送信して下さい）</t>
  </si>
  <si>
    <t>【データ送信先】</t>
    <rPh sb="4" eb="7">
      <t>ソウシンサキ</t>
    </rPh>
    <phoneticPr fontId="1"/>
  </si>
  <si>
    <t>開催地と自校の府県の担当者2カ所に送信して下さい。</t>
    <rPh sb="0" eb="3">
      <t>カイサイチ</t>
    </rPh>
    <rPh sb="4" eb="6">
      <t>ジコウ</t>
    </rPh>
    <rPh sb="7" eb="9">
      <t>フケン</t>
    </rPh>
    <rPh sb="10" eb="13">
      <t>タントウシャ</t>
    </rPh>
    <rPh sb="15" eb="16">
      <t>ショ</t>
    </rPh>
    <rPh sb="17" eb="19">
      <t>ソウシン</t>
    </rPh>
    <rPh sb="21" eb="22">
      <t>クダ</t>
    </rPh>
    <phoneticPr fontId="1"/>
  </si>
  <si>
    <t>★開催地</t>
    <phoneticPr fontId="1"/>
  </si>
  <si>
    <t>)</t>
    <phoneticPr fontId="1"/>
  </si>
  <si>
    <t>名前</t>
    <rPh sb="0" eb="2">
      <t>ナマエ</t>
    </rPh>
    <phoneticPr fontId="1"/>
  </si>
  <si>
    <t>フリガナ</t>
    <phoneticPr fontId="1"/>
  </si>
  <si>
    <t>(</t>
    <phoneticPr fontId="3"/>
  </si>
  <si>
    <t>)</t>
    <phoneticPr fontId="3"/>
  </si>
  <si>
    <r>
      <rPr>
        <sz val="12"/>
        <color theme="1"/>
        <rFont val="ＭＳ 明朝"/>
        <family val="1"/>
        <charset val="128"/>
      </rPr>
      <t>フリガナ</t>
    </r>
    <r>
      <rPr>
        <sz val="11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学　校　名</t>
    </r>
    <r>
      <rPr>
        <sz val="12"/>
        <color theme="1"/>
        <rFont val="ＭＳ 明朝"/>
        <family val="1"/>
        <charset val="128"/>
      </rPr>
      <t xml:space="preserve">
（５文字以内）</t>
    </r>
    <rPh sb="5" eb="6">
      <t>マナブ</t>
    </rPh>
    <rPh sb="7" eb="8">
      <t>コウ</t>
    </rPh>
    <rPh sb="9" eb="10">
      <t>ナ</t>
    </rPh>
    <rPh sb="13" eb="15">
      <t>モジ</t>
    </rPh>
    <rPh sb="15" eb="17">
      <t>イナイ</t>
    </rPh>
    <phoneticPr fontId="1"/>
  </si>
  <si>
    <r>
      <rPr>
        <sz val="14"/>
        <color theme="1"/>
        <rFont val="ＭＳ 明朝"/>
        <family val="1"/>
        <charset val="128"/>
      </rPr>
      <t>種　目</t>
    </r>
    <r>
      <rPr>
        <sz val="11"/>
        <color theme="1"/>
        <rFont val="ＭＳ 明朝"/>
        <family val="1"/>
        <charset val="128"/>
      </rPr>
      <t xml:space="preserve">
（○を入れて下さい</t>
    </r>
    <rPh sb="0" eb="1">
      <t>シュ</t>
    </rPh>
    <rPh sb="2" eb="3">
      <t>メ</t>
    </rPh>
    <rPh sb="7" eb="8">
      <t>イ</t>
    </rPh>
    <rPh sb="10" eb="11">
      <t>クダ</t>
    </rPh>
    <phoneticPr fontId="1"/>
  </si>
  <si>
    <r>
      <t xml:space="preserve">生年月日
</t>
    </r>
    <r>
      <rPr>
        <sz val="9"/>
        <color rgb="FF0070C0"/>
        <rFont val="ＭＳ 明朝"/>
        <family val="1"/>
        <charset val="128"/>
      </rPr>
      <t>ここは入力しない</t>
    </r>
    <rPh sb="0" eb="2">
      <t>セイネン</t>
    </rPh>
    <rPh sb="2" eb="4">
      <t>ガッピ</t>
    </rPh>
    <rPh sb="8" eb="10">
      <t>ニュウリョク</t>
    </rPh>
    <phoneticPr fontId="1"/>
  </si>
  <si>
    <r>
      <t xml:space="preserve">生年月日
</t>
    </r>
    <r>
      <rPr>
        <b/>
        <sz val="9"/>
        <color rgb="FF0070C0"/>
        <rFont val="ＭＳ 明朝"/>
        <family val="1"/>
        <charset val="128"/>
      </rPr>
      <t>ここは入力しない</t>
    </r>
    <rPh sb="0" eb="2">
      <t>セイネン</t>
    </rPh>
    <rPh sb="2" eb="4">
      <t>ガッピ</t>
    </rPh>
    <rPh sb="8" eb="10">
      <t>ニュウリョク</t>
    </rPh>
    <phoneticPr fontId="1"/>
  </si>
  <si>
    <r>
      <t xml:space="preserve">漢字氏名
</t>
    </r>
    <r>
      <rPr>
        <sz val="8"/>
        <color rgb="FF0070C0"/>
        <rFont val="游ゴシック"/>
        <family val="3"/>
        <charset val="128"/>
        <scheme val="minor"/>
      </rPr>
      <t>左詰めで姓と名の間は半角空白を入れる</t>
    </r>
    <rPh sb="0" eb="2">
      <t>カンジ</t>
    </rPh>
    <rPh sb="2" eb="4">
      <t>シメイ</t>
    </rPh>
    <rPh sb="5" eb="6">
      <t>ヒダリ</t>
    </rPh>
    <rPh sb="6" eb="7">
      <t>ヅ</t>
    </rPh>
    <rPh sb="9" eb="10">
      <t>セイ</t>
    </rPh>
    <rPh sb="11" eb="12">
      <t>ナ</t>
    </rPh>
    <rPh sb="13" eb="14">
      <t>アイダ</t>
    </rPh>
    <rPh sb="15" eb="17">
      <t>ハンカク</t>
    </rPh>
    <rPh sb="17" eb="19">
      <t>クウハク</t>
    </rPh>
    <rPh sb="20" eb="21">
      <t>イ</t>
    </rPh>
    <phoneticPr fontId="3"/>
  </si>
  <si>
    <r>
      <t xml:space="preserve">フリガナ（全角）
</t>
    </r>
    <r>
      <rPr>
        <sz val="8"/>
        <color rgb="FF0070C0"/>
        <rFont val="游ゴシック"/>
        <family val="3"/>
        <charset val="128"/>
        <scheme val="minor"/>
      </rPr>
      <t>左詰めで姓と名の間は半角空白を入れる</t>
    </r>
    <rPh sb="5" eb="7">
      <t>ゼンカク</t>
    </rPh>
    <rPh sb="13" eb="14">
      <t>セイ</t>
    </rPh>
    <rPh sb="15" eb="16">
      <t>メイ</t>
    </rPh>
    <rPh sb="17" eb="18">
      <t>アイダ</t>
    </rPh>
    <rPh sb="19" eb="21">
      <t>ハンカク</t>
    </rPh>
    <phoneticPr fontId="3"/>
  </si>
  <si>
    <r>
      <t xml:space="preserve">生年月日
</t>
    </r>
    <r>
      <rPr>
        <sz val="11"/>
        <color rgb="FF0070C0"/>
        <rFont val="游ゴシック"/>
        <family val="3"/>
        <charset val="128"/>
        <scheme val="minor"/>
      </rPr>
      <t>西暦で</t>
    </r>
    <rPh sb="0" eb="2">
      <t>セイネン</t>
    </rPh>
    <rPh sb="2" eb="4">
      <t>ガッピ</t>
    </rPh>
    <phoneticPr fontId="3"/>
  </si>
  <si>
    <t>taniguchi-y020@wakayama-c.ed.jp</t>
    <phoneticPr fontId="1"/>
  </si>
  <si>
    <t>和歌山</t>
    <phoneticPr fontId="1"/>
  </si>
  <si>
    <t>和歌山県高体連卓球専門部</t>
    <phoneticPr fontId="1"/>
  </si>
  <si>
    <t>谷口　陽一</t>
    <rPh sb="0" eb="2">
      <t>タニグチ</t>
    </rPh>
    <rPh sb="3" eb="5">
      <t>ヨウイチ</t>
    </rPh>
    <phoneticPr fontId="1"/>
  </si>
  <si>
    <t>muffs073@ybb.ne.jp</t>
    <phoneticPr fontId="1"/>
  </si>
  <si>
    <t>大　阪</t>
    <rPh sb="0" eb="1">
      <t>ダイ</t>
    </rPh>
    <rPh sb="2" eb="3">
      <t>サカ</t>
    </rPh>
    <phoneticPr fontId="1"/>
  </si>
  <si>
    <t>大阪府高体連卓球専門部</t>
    <rPh sb="0" eb="3">
      <t>オオサカフ</t>
    </rPh>
    <rPh sb="3" eb="6">
      <t>コウタイレン</t>
    </rPh>
    <rPh sb="6" eb="8">
      <t>タッキュウ</t>
    </rPh>
    <rPh sb="8" eb="10">
      <t>センモン</t>
    </rPh>
    <rPh sb="10" eb="11">
      <t>ブ</t>
    </rPh>
    <phoneticPr fontId="1"/>
  </si>
  <si>
    <t>増井　昌利</t>
    <rPh sb="0" eb="2">
      <t>マスイ</t>
    </rPh>
    <rPh sb="3" eb="5">
      <t>マサトシ</t>
    </rPh>
    <phoneticPr fontId="1"/>
  </si>
  <si>
    <t>兵　庫</t>
    <rPh sb="0" eb="1">
      <t>ヘイ</t>
    </rPh>
    <rPh sb="2" eb="3">
      <t>コ</t>
    </rPh>
    <phoneticPr fontId="1"/>
  </si>
  <si>
    <t>兵庫県高体連卓球専門部</t>
    <rPh sb="0" eb="3">
      <t>ヒョウゴケン</t>
    </rPh>
    <rPh sb="3" eb="6">
      <t>コウタイレン</t>
    </rPh>
    <rPh sb="6" eb="8">
      <t>タッキュウ</t>
    </rPh>
    <rPh sb="8" eb="10">
      <t>センモン</t>
    </rPh>
    <rPh sb="10" eb="11">
      <t>ブ</t>
    </rPh>
    <phoneticPr fontId="1"/>
  </si>
  <si>
    <t>上石　修平</t>
    <rPh sb="0" eb="2">
      <t>アゲイシ</t>
    </rPh>
    <rPh sb="3" eb="5">
      <t>シュウヘイ</t>
    </rPh>
    <phoneticPr fontId="1"/>
  </si>
  <si>
    <t>hhaf-ttn-info@hyogo-c.ed.jp</t>
    <phoneticPr fontId="1"/>
  </si>
  <si>
    <t>京　都</t>
    <rPh sb="0" eb="1">
      <t>キョウ</t>
    </rPh>
    <rPh sb="2" eb="3">
      <t>ミヤコ</t>
    </rPh>
    <phoneticPr fontId="1"/>
  </si>
  <si>
    <t>京都府高体連卓球専門部</t>
    <rPh sb="0" eb="3">
      <t>キョウトフ</t>
    </rPh>
    <rPh sb="3" eb="6">
      <t>コウタイレン</t>
    </rPh>
    <rPh sb="6" eb="8">
      <t>タッキュウ</t>
    </rPh>
    <rPh sb="8" eb="10">
      <t>センモン</t>
    </rPh>
    <rPh sb="10" eb="11">
      <t>ブ</t>
    </rPh>
    <phoneticPr fontId="1"/>
  </si>
  <si>
    <t>中谷　勝彦</t>
    <rPh sb="0" eb="2">
      <t>ナカタニ</t>
    </rPh>
    <rPh sb="3" eb="5">
      <t>カツヒコ</t>
    </rPh>
    <phoneticPr fontId="1"/>
  </si>
  <si>
    <t>nakatani44@kyoto-tt.net</t>
    <phoneticPr fontId="1"/>
  </si>
  <si>
    <t>滋　賀</t>
    <rPh sb="0" eb="1">
      <t>シゲル</t>
    </rPh>
    <rPh sb="2" eb="3">
      <t>ガ</t>
    </rPh>
    <phoneticPr fontId="1"/>
  </si>
  <si>
    <t>滋賀県高体連卓球専門部</t>
    <rPh sb="0" eb="3">
      <t>シガケン</t>
    </rPh>
    <rPh sb="3" eb="6">
      <t>コウタイレン</t>
    </rPh>
    <rPh sb="6" eb="8">
      <t>タッキュウ</t>
    </rPh>
    <rPh sb="8" eb="10">
      <t>センモン</t>
    </rPh>
    <rPh sb="10" eb="11">
      <t>ブ</t>
    </rPh>
    <phoneticPr fontId="1"/>
  </si>
  <si>
    <t>学校カナ</t>
    <rPh sb="0" eb="2">
      <t>ガッコウ</t>
    </rPh>
    <phoneticPr fontId="1"/>
  </si>
  <si>
    <t>監督カナ</t>
    <rPh sb="0" eb="2">
      <t>カントク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</si>
  <si>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</si>
  <si>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</si>
  <si>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</si>
  <si>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</si>
  <si>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</si>
  <si>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</si>
  <si>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</si>
  <si>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</si>
  <si>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</si>
  <si>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選手10</t>
    <rPh sb="0" eb="2">
      <t>センシュ</t>
    </rPh>
    <phoneticPr fontId="1"/>
  </si>
  <si>
    <t>選手1カナ</t>
    <rPh sb="0" eb="2">
      <t>センシュ</t>
    </rPh>
    <phoneticPr fontId="1"/>
  </si>
  <si>
    <t>選手2カナ</t>
    <rPh sb="0" eb="2">
      <t>センシュ</t>
    </rPh>
    <phoneticPr fontId="1"/>
  </si>
  <si>
    <t>選手3カナ</t>
    <rPh sb="0" eb="2">
      <t>センシュ</t>
    </rPh>
    <phoneticPr fontId="1"/>
  </si>
  <si>
    <t>選手4カナ</t>
    <rPh sb="0" eb="2">
      <t>センシュ</t>
    </rPh>
    <phoneticPr fontId="1"/>
  </si>
  <si>
    <t>選手5カナ</t>
    <rPh sb="0" eb="2">
      <t>センシュ</t>
    </rPh>
    <phoneticPr fontId="1"/>
  </si>
  <si>
    <t>選手6カナ</t>
    <rPh sb="0" eb="2">
      <t>センシュ</t>
    </rPh>
    <phoneticPr fontId="1"/>
  </si>
  <si>
    <t>選手7カナ</t>
    <rPh sb="0" eb="2">
      <t>センシュ</t>
    </rPh>
    <phoneticPr fontId="1"/>
  </si>
  <si>
    <t>選手8カナ</t>
    <rPh sb="0" eb="2">
      <t>センシュ</t>
    </rPh>
    <phoneticPr fontId="1"/>
  </si>
  <si>
    <t>選手9カナ</t>
    <rPh sb="0" eb="2">
      <t>センシュ</t>
    </rPh>
    <phoneticPr fontId="1"/>
  </si>
  <si>
    <t>選手10カナ</t>
    <rPh sb="0" eb="2">
      <t>センシュ</t>
    </rPh>
    <phoneticPr fontId="1"/>
  </si>
  <si>
    <t>シングルス・ダブルス</t>
    <phoneticPr fontId="1"/>
  </si>
  <si>
    <t>選手名</t>
    <rPh sb="0" eb="3">
      <t>センシュメイ</t>
    </rPh>
    <phoneticPr fontId="1"/>
  </si>
  <si>
    <t>カナ</t>
    <phoneticPr fontId="1"/>
  </si>
  <si>
    <t>選手名2</t>
    <rPh sb="0" eb="3">
      <t>センシュメイ</t>
    </rPh>
    <phoneticPr fontId="1"/>
  </si>
  <si>
    <t>第38回近畿高等学校新人卓球大会委員長　様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シンジン</t>
    </rPh>
    <rPh sb="12" eb="14">
      <t>タッキュウ</t>
    </rPh>
    <rPh sb="14" eb="16">
      <t>タイカイ</t>
    </rPh>
    <rPh sb="16" eb="19">
      <t>イインチョウ</t>
    </rPh>
    <rPh sb="20" eb="21">
      <t>サマ</t>
    </rPh>
    <phoneticPr fontId="1"/>
  </si>
  <si>
    <t>第38回近畿高等学校新人卓球大会
兼第51回全国高等学校選抜卓球大会（近畿地区予選会）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シンジン</t>
    </rPh>
    <rPh sb="12" eb="14">
      <t>タッキュウ</t>
    </rPh>
    <rPh sb="14" eb="16">
      <t>タイカイ</t>
    </rPh>
    <rPh sb="17" eb="18">
      <t>ケン</t>
    </rPh>
    <rPh sb="18" eb="19">
      <t>ダイ</t>
    </rPh>
    <rPh sb="21" eb="22">
      <t>カイ</t>
    </rPh>
    <rPh sb="22" eb="24">
      <t>ゼンコク</t>
    </rPh>
    <rPh sb="24" eb="26">
      <t>コウトウ</t>
    </rPh>
    <rPh sb="26" eb="28">
      <t>ガッコウ</t>
    </rPh>
    <rPh sb="28" eb="30">
      <t>センバツ</t>
    </rPh>
    <rPh sb="30" eb="32">
      <t>タッキュウ</t>
    </rPh>
    <rPh sb="32" eb="34">
      <t>タイカイ</t>
    </rPh>
    <rPh sb="35" eb="37">
      <t>キンキ</t>
    </rPh>
    <rPh sb="37" eb="39">
      <t>チク</t>
    </rPh>
    <rPh sb="39" eb="42">
      <t>ヨセンカイ</t>
    </rPh>
    <phoneticPr fontId="1"/>
  </si>
  <si>
    <t>第38回近畿高等学校新人卓球大会委員長　様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シンジン</t>
    </rPh>
    <rPh sb="12" eb="14">
      <t>タッキュウ</t>
    </rPh>
    <rPh sb="14" eb="16">
      <t>タイカイ</t>
    </rPh>
    <rPh sb="16" eb="19">
      <t>イインチョウ</t>
    </rPh>
    <rPh sb="17" eb="18">
      <t>タイカイ</t>
    </rPh>
    <rPh sb="20" eb="21">
      <t>サマ</t>
    </rPh>
    <phoneticPr fontId="1"/>
  </si>
  <si>
    <t>和歌山県高体連卓球専門部事務局</t>
    <rPh sb="0" eb="3">
      <t>ワカヤマ</t>
    </rPh>
    <rPh sb="3" eb="4">
      <t>ケン</t>
    </rPh>
    <rPh sb="4" eb="7">
      <t>コウタイレン</t>
    </rPh>
    <rPh sb="7" eb="9">
      <t>タッキュウ</t>
    </rPh>
    <rPh sb="9" eb="11">
      <t>センモン</t>
    </rPh>
    <rPh sb="11" eb="12">
      <t>ブ</t>
    </rPh>
    <rPh sb="12" eb="15">
      <t>ジムキョク</t>
    </rPh>
    <phoneticPr fontId="1"/>
  </si>
  <si>
    <t>shimizu-a019@wakayama-c.ed.jp</t>
    <phoneticPr fontId="1"/>
  </si>
  <si>
    <t>matsumura-daisuke-1796@pref-shiga.ed.jp</t>
    <phoneticPr fontId="1"/>
  </si>
  <si>
    <t>松村　大介</t>
    <phoneticPr fontId="1"/>
  </si>
  <si>
    <t>minamio323@yahoo.co.jp</t>
    <phoneticPr fontId="1"/>
  </si>
  <si>
    <t>奈良県高体連卓球専門部</t>
    <phoneticPr fontId="1"/>
  </si>
  <si>
    <t>南岡　誠人</t>
    <phoneticPr fontId="1"/>
  </si>
  <si>
    <t>１　学校・選手データの入力</t>
    <rPh sb="2" eb="4">
      <t>ガッコウ</t>
    </rPh>
    <rPh sb="5" eb="7">
      <t>センシュ</t>
    </rPh>
    <rPh sb="11" eb="13">
      <t>ニュウリョク</t>
    </rPh>
    <phoneticPr fontId="1"/>
  </si>
  <si>
    <t>　※まず最初に学校データを入力して下さい。その後下の選手のデータを作成します。</t>
    <phoneticPr fontId="1"/>
  </si>
  <si>
    <t>2　参加申込書の入力</t>
    <rPh sb="2" eb="7">
      <t>サンカモウシコミショ</t>
    </rPh>
    <rPh sb="8" eb="10">
      <t>ニュウリョク</t>
    </rPh>
    <phoneticPr fontId="1"/>
  </si>
  <si>
    <t>・シート｢申込書｣の列ADに、【選手のデータ】の監督・選手の整理番号を入力する。</t>
    <rPh sb="5" eb="8">
      <t>モウシコミショ</t>
    </rPh>
    <rPh sb="10" eb="11">
      <t>レツ</t>
    </rPh>
    <rPh sb="16" eb="18">
      <t>センシュ</t>
    </rPh>
    <rPh sb="24" eb="26">
      <t>カントク</t>
    </rPh>
    <rPh sb="27" eb="29">
      <t>センシュ</t>
    </rPh>
    <rPh sb="30" eb="32">
      <t>セイリ</t>
    </rPh>
    <rPh sb="32" eb="34">
      <t>バンゴウ</t>
    </rPh>
    <rPh sb="35" eb="37">
      <t>ニュウリョク</t>
    </rPh>
    <phoneticPr fontId="1"/>
  </si>
  <si>
    <t>・各生徒が出場する種目を入力する。</t>
    <rPh sb="1" eb="2">
      <t>カク</t>
    </rPh>
    <rPh sb="2" eb="4">
      <t>セイト</t>
    </rPh>
    <rPh sb="5" eb="7">
      <t>シュツジョウ</t>
    </rPh>
    <rPh sb="9" eb="11">
      <t>シュモク</t>
    </rPh>
    <rPh sb="12" eb="14">
      <t>ニュウリョク</t>
    </rPh>
    <phoneticPr fontId="1"/>
  </si>
  <si>
    <t>　※学校対抗の選手は｢選手１」～「選手８」に入力して下さい。大会プログラムの名簿枠に転送されます。</t>
    <phoneticPr fontId="1"/>
  </si>
  <si>
    <t>　※種目の欄は「１」を入力すると「○」が表示されます。</t>
    <phoneticPr fontId="1"/>
  </si>
  <si>
    <t>・このファイルの名前を「府県_学校名_男女」に変えて保存する。
例：和歌山_貴志川_女子</t>
    <phoneticPr fontId="1"/>
  </si>
  <si>
    <t>４　外部指導者申請書の送付（該当学校のみ）</t>
    <rPh sb="2" eb="10">
      <t>ガイブシドウシャシンセイショ</t>
    </rPh>
    <rPh sb="11" eb="13">
      <t>ソウフ</t>
    </rPh>
    <rPh sb="14" eb="18">
      <t>ガイトウガッコウ</t>
    </rPh>
    <phoneticPr fontId="1"/>
  </si>
  <si>
    <t>　※スポーツ安全保険加入証明書添付欄に証明書を貼り付け、大会参加申し込み時に提出する。（コピー可）</t>
    <rPh sb="19" eb="22">
      <t>ショウメイショ</t>
    </rPh>
    <rPh sb="23" eb="24">
      <t>ハ</t>
    </rPh>
    <rPh sb="25" eb="26">
      <t>ツ</t>
    </rPh>
    <rPh sb="28" eb="30">
      <t>タイカイ</t>
    </rPh>
    <rPh sb="30" eb="32">
      <t>サンカ</t>
    </rPh>
    <rPh sb="32" eb="33">
      <t>モウ</t>
    </rPh>
    <rPh sb="34" eb="35">
      <t>コ</t>
    </rPh>
    <rPh sb="36" eb="37">
      <t>ジ</t>
    </rPh>
    <rPh sb="38" eb="40">
      <t>テイシュツ</t>
    </rPh>
    <rPh sb="47" eb="48">
      <t>カ</t>
    </rPh>
    <phoneticPr fontId="1"/>
  </si>
  <si>
    <t>・シート｢学校・選手データ｣の【学校のデータ】に手入力する。</t>
    <rPh sb="5" eb="7">
      <t>ガッコウ</t>
    </rPh>
    <rPh sb="8" eb="10">
      <t>センシュ</t>
    </rPh>
    <rPh sb="16" eb="18">
      <t>ガッコウ</t>
    </rPh>
    <rPh sb="24" eb="25">
      <t>テ</t>
    </rPh>
    <rPh sb="25" eb="27">
      <t>ニュウリョク</t>
    </rPh>
    <phoneticPr fontId="1"/>
  </si>
  <si>
    <t>・【選手データ】に日本卓球協会の選手登録からデータをコピーして値を貼り付けする。ただし、学年は直接入力して下さい。</t>
    <rPh sb="2" eb="4">
      <t>センシュ</t>
    </rPh>
    <phoneticPr fontId="1"/>
  </si>
  <si>
    <r>
      <t>　※会員ID・漢字氏名・フリガナ・生年月日・学年を直接入力も可ですが、</t>
    </r>
    <r>
      <rPr>
        <u val="double"/>
        <sz val="11"/>
        <color theme="1"/>
        <rFont val="游ゴシック"/>
        <family val="3"/>
        <charset val="128"/>
        <scheme val="minor"/>
      </rPr>
      <t>左詰め</t>
    </r>
    <r>
      <rPr>
        <sz val="11"/>
        <color theme="1"/>
        <rFont val="游ゴシック"/>
        <family val="2"/>
        <charset val="128"/>
        <scheme val="minor"/>
      </rPr>
      <t>で姓と名前の間は</t>
    </r>
    <r>
      <rPr>
        <u val="double"/>
        <sz val="11"/>
        <color theme="1"/>
        <rFont val="游ゴシック"/>
        <family val="3"/>
        <charset val="128"/>
        <scheme val="minor"/>
      </rPr>
      <t>半角</t>
    </r>
    <r>
      <rPr>
        <sz val="11"/>
        <color theme="1"/>
        <rFont val="游ゴシック"/>
        <family val="2"/>
        <charset val="128"/>
        <scheme val="minor"/>
      </rPr>
      <t>空白を入れてください。</t>
    </r>
    <rPh sb="35" eb="37">
      <t>ヒダリヅ</t>
    </rPh>
    <rPh sb="39" eb="40">
      <t>セイ</t>
    </rPh>
    <rPh sb="41" eb="43">
      <t>ナマエ</t>
    </rPh>
    <rPh sb="44" eb="45">
      <t>アイダ</t>
    </rPh>
    <rPh sb="46" eb="48">
      <t>ハンカク</t>
    </rPh>
    <rPh sb="48" eb="50">
      <t>クウハク</t>
    </rPh>
    <rPh sb="51" eb="52">
      <t>イ</t>
    </rPh>
    <phoneticPr fontId="1"/>
  </si>
  <si>
    <t>　※会員ID・氏名・フリガナ・学年・年齢は自動出力されます。</t>
    <rPh sb="2" eb="4">
      <t>カイイン</t>
    </rPh>
    <rPh sb="7" eb="9">
      <t>シメイ</t>
    </rPh>
    <rPh sb="15" eb="17">
      <t>ガクネン</t>
    </rPh>
    <rPh sb="18" eb="20">
      <t>ネンレイ</t>
    </rPh>
    <rPh sb="21" eb="23">
      <t>ジドウ</t>
    </rPh>
    <rPh sb="23" eb="25">
      <t>シュツリョク</t>
    </rPh>
    <phoneticPr fontId="1"/>
  </si>
  <si>
    <t>3　申込書データの送付と提出</t>
    <rPh sb="2" eb="5">
      <t>モウシコミショ</t>
    </rPh>
    <rPh sb="9" eb="11">
      <t>ソウフ</t>
    </rPh>
    <rPh sb="12" eb="14">
      <t>テイシュツ</t>
    </rPh>
    <phoneticPr fontId="1"/>
  </si>
  <si>
    <r>
      <t>・シート｢データ送信先｣を参考に、開催地と各府県の担当者の2カ所に</t>
    </r>
    <r>
      <rPr>
        <u val="double"/>
        <sz val="11"/>
        <color theme="1"/>
        <rFont val="游ゴシック"/>
        <family val="3"/>
        <charset val="128"/>
        <scheme val="minor"/>
      </rPr>
      <t>データで送信</t>
    </r>
    <r>
      <rPr>
        <sz val="11"/>
        <color theme="1"/>
        <rFont val="游ゴシック"/>
        <family val="2"/>
        <charset val="128"/>
        <scheme val="minor"/>
      </rPr>
      <t xml:space="preserve">する。
</t>
    </r>
    <rPh sb="8" eb="11">
      <t>ソウシンサキ</t>
    </rPh>
    <rPh sb="13" eb="15">
      <t>サンコウ</t>
    </rPh>
    <rPh sb="37" eb="39">
      <t>ソウシン</t>
    </rPh>
    <phoneticPr fontId="1"/>
  </si>
  <si>
    <t>５　監督・選手変更届の入力（該当学校のみ）</t>
    <rPh sb="2" eb="4">
      <t>カントク</t>
    </rPh>
    <rPh sb="5" eb="7">
      <t>センシュ</t>
    </rPh>
    <rPh sb="7" eb="10">
      <t>ヘンコウトドケ</t>
    </rPh>
    <rPh sb="11" eb="13">
      <t>ニュウリョク</t>
    </rPh>
    <rPh sb="14" eb="16">
      <t>ガイトウ</t>
    </rPh>
    <rPh sb="16" eb="18">
      <t>ガッコウ</t>
    </rPh>
    <phoneticPr fontId="1"/>
  </si>
  <si>
    <r>
      <t xml:space="preserve"> ・シート｢変更届｣に必要事項を入力・</t>
    </r>
    <r>
      <rPr>
        <u val="double"/>
        <sz val="11"/>
        <color theme="1"/>
        <rFont val="游ゴシック"/>
        <family val="3"/>
        <charset val="128"/>
        <scheme val="minor"/>
      </rPr>
      <t>押印</t>
    </r>
    <r>
      <rPr>
        <sz val="11"/>
        <color theme="1"/>
        <rFont val="游ゴシック"/>
        <family val="2"/>
        <charset val="128"/>
        <scheme val="minor"/>
      </rPr>
      <t>し、大会1日目の開会式までに各府県の専門委員長に提出お願いします。</t>
    </r>
    <rPh sb="6" eb="9">
      <t>ヘンコウトドケ</t>
    </rPh>
    <rPh sb="11" eb="13">
      <t>ヒツヨウ</t>
    </rPh>
    <rPh sb="13" eb="15">
      <t>ジコウ</t>
    </rPh>
    <rPh sb="16" eb="18">
      <t>ニュウリョク</t>
    </rPh>
    <rPh sb="19" eb="21">
      <t>オウイン</t>
    </rPh>
    <phoneticPr fontId="1"/>
  </si>
  <si>
    <r>
      <t>・指導者と申請者を手入力し、</t>
    </r>
    <r>
      <rPr>
        <u val="double"/>
        <sz val="11"/>
        <color theme="1"/>
        <rFont val="游ゴシック"/>
        <family val="3"/>
        <charset val="128"/>
        <scheme val="minor"/>
      </rPr>
      <t>押印</t>
    </r>
    <r>
      <rPr>
        <sz val="11"/>
        <color theme="1"/>
        <rFont val="游ゴシック"/>
        <family val="2"/>
        <charset val="128"/>
        <scheme val="minor"/>
      </rPr>
      <t>する。</t>
    </r>
    <rPh sb="1" eb="4">
      <t>シドウシャ</t>
    </rPh>
    <rPh sb="5" eb="8">
      <t>シンセイシャ</t>
    </rPh>
    <rPh sb="9" eb="12">
      <t>テニュウリョク</t>
    </rPh>
    <rPh sb="14" eb="16">
      <t>オウイン</t>
    </rPh>
    <phoneticPr fontId="1"/>
  </si>
  <si>
    <r>
      <t>・シート｢申込書｣を</t>
    </r>
    <r>
      <rPr>
        <u val="double"/>
        <sz val="11"/>
        <color theme="1"/>
        <rFont val="游ゴシック"/>
        <family val="3"/>
        <charset val="128"/>
        <scheme val="minor"/>
      </rPr>
      <t>印刷・押印</t>
    </r>
    <r>
      <rPr>
        <sz val="11"/>
        <color theme="1"/>
        <rFont val="游ゴシック"/>
        <family val="2"/>
        <charset val="128"/>
        <scheme val="minor"/>
      </rPr>
      <t>し、各府県で指定された期日までに各府県卓球専門部責任者に</t>
    </r>
    <r>
      <rPr>
        <sz val="11"/>
        <color theme="1"/>
        <rFont val="游ゴシック"/>
        <family val="3"/>
        <charset val="128"/>
        <scheme val="minor"/>
      </rPr>
      <t>提出す</t>
    </r>
    <r>
      <rPr>
        <sz val="11"/>
        <color theme="1"/>
        <rFont val="游ゴシック"/>
        <family val="2"/>
        <charset val="128"/>
        <scheme val="minor"/>
      </rPr>
      <t>る。</t>
    </r>
    <rPh sb="5" eb="8">
      <t>モウシコミショ</t>
    </rPh>
    <rPh sb="10" eb="12">
      <t>インサツ</t>
    </rPh>
    <rPh sb="13" eb="15">
      <t>オウイン</t>
    </rPh>
    <rPh sb="17" eb="20">
      <t>カクフケン</t>
    </rPh>
    <rPh sb="21" eb="23">
      <t>シテイ</t>
    </rPh>
    <rPh sb="26" eb="28">
      <t>キジツ</t>
    </rPh>
    <rPh sb="31" eb="34">
      <t>カクフケン</t>
    </rPh>
    <rPh sb="34" eb="36">
      <t>タッキュウ</t>
    </rPh>
    <rPh sb="36" eb="39">
      <t>センモンブ</t>
    </rPh>
    <rPh sb="39" eb="42">
      <t>セキニンシャ</t>
    </rPh>
    <rPh sb="43" eb="4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</si>
</sst>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&quot;○&quot;;General"/>
    <numFmt numFmtId="178" formatCode="[&lt;=99999999]####\-####;\(00\)\ ####\-####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2"/>
      <color theme="8" tint="-0.249977111117893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Arial"/>
      <family val="2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rgb="FF0070C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9"/>
      <color rgb="FF0070C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8" tint="-0.249977111117893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color rgb="FF0070C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9" fontId="4" fillId="0" borderId="12">
      <alignment horizontal="center" vertical="center"/>
    </xf>
    <xf numFmtId="0" fontId="5" fillId="0" borderId="0"/>
    <xf numFmtId="0" fontId="10" fillId="0" borderId="0"/>
    <xf numFmtId="0" fontId="23" fillId="0" borderId="0" applyNumberForma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0" xfId="0" applyFont="1">
      <alignment vertical="center"/>
    </xf>
    <xf numFmtId="58" fontId="14" fillId="0" borderId="0" xfId="0" applyNumberFormat="1" applyFont="1" applyAlignment="1"/>
    <xf numFmtId="0" fontId="15" fillId="0" borderId="6" xfId="0" applyFont="1" applyBorder="1" applyAlignment="1"/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12" fillId="0" borderId="6" xfId="0" applyFont="1" applyBorder="1">
      <alignment vertical="center"/>
    </xf>
    <xf numFmtId="0" fontId="19" fillId="0" borderId="7" xfId="0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15" fillId="0" borderId="0" xfId="0" applyFont="1" applyAlignment="1"/>
    <xf numFmtId="0" fontId="12" fillId="0" borderId="2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23" fillId="0" borderId="0" xfId="4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2" xfId="0" quotePrefix="1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29" fillId="0" borderId="0" xfId="0" applyFont="1">
      <alignment vertical="center"/>
    </xf>
    <xf numFmtId="0" fontId="30" fillId="0" borderId="1" xfId="0" applyFont="1" applyBorder="1" applyAlignment="1">
      <alignment horizontal="center" vertical="center"/>
    </xf>
    <xf numFmtId="0" fontId="33" fillId="0" borderId="17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 shrinkToFit="1"/>
      <protection locked="0"/>
    </xf>
    <xf numFmtId="0" fontId="33" fillId="0" borderId="1" xfId="0" applyFont="1" applyBorder="1" applyAlignment="1" applyProtection="1">
      <alignment horizontal="center"/>
      <protection locked="0"/>
    </xf>
    <xf numFmtId="0" fontId="36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3" fillId="0" borderId="1" xfId="3" applyFont="1" applyBorder="1" applyProtection="1">
      <protection locked="0"/>
    </xf>
    <xf numFmtId="0" fontId="33" fillId="0" borderId="1" xfId="3" applyFont="1" applyBorder="1" applyAlignment="1" applyProtection="1">
      <alignment horizontal="center"/>
      <protection locked="0"/>
    </xf>
    <xf numFmtId="0" fontId="33" fillId="0" borderId="1" xfId="0" applyFont="1" applyBorder="1" applyAlignment="1" applyProtection="1">
      <protection locked="0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shrinkToFit="1"/>
    </xf>
    <xf numFmtId="49" fontId="28" fillId="0" borderId="11" xfId="0" applyNumberFormat="1" applyFont="1" applyBorder="1" applyAlignment="1">
      <alignment vertical="center" shrinkToFit="1"/>
    </xf>
    <xf numFmtId="49" fontId="28" fillId="0" borderId="1" xfId="0" applyNumberFormat="1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" xfId="0" applyFont="1" applyBorder="1" applyAlignment="1" applyProtection="1">
      <alignment horizontal="center"/>
      <protection locked="0"/>
    </xf>
    <xf numFmtId="0" fontId="28" fillId="0" borderId="11" xfId="0" applyFont="1" applyBorder="1" applyAlignment="1">
      <alignment vertical="center" wrapText="1" shrinkToFit="1"/>
    </xf>
    <xf numFmtId="0" fontId="14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distributed" vertical="center" shrinkToFit="1"/>
      <protection locked="0"/>
    </xf>
    <xf numFmtId="0" fontId="37" fillId="0" borderId="0" xfId="0" applyFont="1">
      <alignment vertical="center"/>
    </xf>
    <xf numFmtId="0" fontId="0" fillId="0" borderId="6" xfId="0" applyBorder="1" applyAlignment="1">
      <alignment horizontal="distributed" vertical="center" shrinkToFit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14" fontId="33" fillId="0" borderId="1" xfId="3" applyNumberFormat="1" applyFont="1" applyBorder="1" applyProtection="1">
      <protection locked="0"/>
    </xf>
    <xf numFmtId="0" fontId="0" fillId="5" borderId="0" xfId="0" applyFill="1">
      <alignment vertical="center"/>
    </xf>
    <xf numFmtId="0" fontId="38" fillId="0" borderId="0" xfId="0" applyFont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39" fillId="0" borderId="0" xfId="0" applyFont="1">
      <alignment vertical="center"/>
    </xf>
    <xf numFmtId="14" fontId="12" fillId="5" borderId="11" xfId="0" applyNumberFormat="1" applyFont="1" applyFill="1" applyBorder="1">
      <alignment vertical="center"/>
    </xf>
    <xf numFmtId="0" fontId="0" fillId="0" borderId="0" xfId="0" applyAlignment="1">
      <alignment vertical="top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 shrinkToFi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 indent="2"/>
    </xf>
    <xf numFmtId="0" fontId="17" fillId="0" borderId="19" xfId="0" applyFont="1" applyBorder="1" applyAlignment="1">
      <alignment horizontal="left" vertical="center" indent="2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58" fontId="14" fillId="0" borderId="0" xfId="0" applyNumberFormat="1" applyFont="1" applyAlignment="1">
      <alignment horizontal="center"/>
    </xf>
    <xf numFmtId="177" fontId="15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indent="2"/>
    </xf>
    <xf numFmtId="0" fontId="19" fillId="0" borderId="9" xfId="0" applyFont="1" applyBorder="1" applyAlignment="1">
      <alignment horizontal="left" vertical="center" indent="2"/>
    </xf>
    <xf numFmtId="0" fontId="12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176" fontId="13" fillId="0" borderId="10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178" fontId="13" fillId="0" borderId="7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right" vertical="center"/>
    </xf>
    <xf numFmtId="178" fontId="14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16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49" fontId="14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5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58" fontId="19" fillId="0" borderId="1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5">
    <cellStyle name="スタイル 1" xfId="1" xr:uid="{985B0761-8CBD-4986-864B-72820AF468D2}"/>
    <cellStyle name="ハイパーリンク" xfId="4" builtinId="8"/>
    <cellStyle name="標準" xfId="0" builtinId="0"/>
    <cellStyle name="標準 2" xfId="2" xr:uid="{47A15872-F65B-4BC1-B6B4-AC1A2CEF42E2}"/>
    <cellStyle name="標準 3" xfId="3" xr:uid="{83D12D48-CA12-4A81-AE17-8DFB640F282C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355601</xdr:colOff>
      <xdr:row>4</xdr:row>
      <xdr:rowOff>95251</xdr:rowOff>
    </xdr:from>
    <xdr:to>
      <xdr:col>16</xdr:col>
      <xdr:colOff>241300</xdr:colOff>
      <xdr:row>6</xdr:row>
      <xdr:rowOff>158750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68BB07E-9DFB-4FE4-8A08-3C90F1993420}"/>
            </a:ext>
          </a:extLst>
        </xdr:cNvPr>
        <xdr:cNvSpPr/>
      </xdr:nvSpPr>
      <xdr:spPr>
        <a:xfrm>
          <a:off x="8261351" y="1371601"/>
          <a:ext cx="3498849" cy="800099"/>
        </a:xfrm>
        <a:prstGeom prst="wedgeRoundRectCallout">
          <a:avLst>
            <a:gd name="adj1" fmla="val -57204"/>
            <a:gd name="adj2" fmla="val -3208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　男女・府県名は枠の右下の▽をクリックして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選んで下さい。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220662</xdr:colOff>
      <xdr:row>41</xdr:row>
      <xdr:rowOff>36513</xdr:rowOff>
    </xdr:from>
    <xdr:to>
      <xdr:col>26</xdr:col>
      <xdr:colOff>7937</xdr:colOff>
      <xdr:row>42</xdr:row>
      <xdr:rowOff>174625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2F306DD-6030-498D-B8A4-D046E227125C}"/>
            </a:ext>
          </a:extLst>
        </xdr:cNvPr>
        <xdr:cNvSpPr/>
      </xdr:nvSpPr>
      <xdr:spPr>
        <a:xfrm>
          <a:off x="6665912" y="10918826"/>
          <a:ext cx="327025" cy="320674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印</a:t>
          </a:r>
        </a:p>
      </xdr:txBody>
    </xdr:sp>
    <xdr:clientData/>
  </xdr:twoCellAnchor>
  <xdr:twoCellAnchor>
    <xdr:from>
      <xdr:col>29</xdr:col>
      <xdr:colOff>325438</xdr:colOff>
      <xdr:row>0</xdr:row>
      <xdr:rowOff>47625</xdr:rowOff>
    </xdr:from>
    <xdr:to>
      <xdr:col>36</xdr:col>
      <xdr:colOff>642937</xdr:colOff>
      <xdr:row>3</xdr:row>
      <xdr:rowOff>246063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02159C8-CB6A-476B-AD5F-10C25B6B74BE}"/>
            </a:ext>
          </a:extLst>
        </xdr:cNvPr>
        <xdr:cNvSpPr/>
      </xdr:nvSpPr>
      <xdr:spPr>
        <a:xfrm>
          <a:off x="8167688" y="47625"/>
          <a:ext cx="4405312" cy="1008063"/>
        </a:xfrm>
        <a:prstGeom prst="wedgeRoundRectCallout">
          <a:avLst>
            <a:gd name="adj1" fmla="val -57159"/>
            <a:gd name="adj2" fmla="val 24179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申込書についてはこのファイルの名前を「府県</a:t>
          </a:r>
          <a:r>
            <a:rPr kumimoji="1" lang="en-US" altLang="ja-JP" sz="1200" b="1"/>
            <a:t>_</a:t>
          </a:r>
          <a:r>
            <a:rPr kumimoji="1" lang="ja-JP" altLang="en-US" sz="1200" b="1"/>
            <a:t>学校名</a:t>
          </a:r>
          <a:r>
            <a:rPr kumimoji="1" lang="en-US" altLang="ja-JP" sz="1200" b="1"/>
            <a:t>_</a:t>
          </a:r>
          <a:r>
            <a:rPr kumimoji="1" lang="ja-JP" altLang="en-US" sz="1200" b="1"/>
            <a:t>男女」に変えて保存してから</a:t>
          </a:r>
          <a:r>
            <a:rPr kumimoji="1" lang="en-US" altLang="ja-JP" sz="1200" b="1"/>
            <a:t>2</a:t>
          </a:r>
          <a:r>
            <a:rPr kumimoji="1" lang="ja-JP" altLang="en-US" sz="1200" b="1"/>
            <a:t>カ所の送信先に送って下さい。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例：和歌山</a:t>
          </a:r>
          <a:r>
            <a:rPr kumimoji="1" lang="en-US" altLang="ja-JP" sz="1200" b="1"/>
            <a:t>_</a:t>
          </a:r>
          <a:r>
            <a:rPr kumimoji="1" lang="ja-JP" altLang="en-US" sz="1200" b="1"/>
            <a:t>貴志川</a:t>
          </a:r>
          <a:r>
            <a:rPr kumimoji="1" lang="en-US" altLang="ja-JP" sz="1200" b="1"/>
            <a:t>_</a:t>
          </a:r>
          <a:r>
            <a:rPr kumimoji="1" lang="ja-JP" altLang="en-US" sz="1200" b="1"/>
            <a:t>女子</a:t>
          </a:r>
        </a:p>
      </xdr:txBody>
    </xdr:sp>
    <xdr:clientData/>
  </xdr:twoCellAnchor>
  <xdr:twoCellAnchor>
    <xdr:from>
      <xdr:col>29</xdr:col>
      <xdr:colOff>333373</xdr:colOff>
      <xdr:row>3</xdr:row>
      <xdr:rowOff>277811</xdr:rowOff>
    </xdr:from>
    <xdr:to>
      <xdr:col>36</xdr:col>
      <xdr:colOff>809625</xdr:colOff>
      <xdr:row>7</xdr:row>
      <xdr:rowOff>349250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8A8D9A5-FD96-450C-A249-6A9AF890C14E}"/>
            </a:ext>
          </a:extLst>
        </xdr:cNvPr>
        <xdr:cNvSpPr/>
      </xdr:nvSpPr>
      <xdr:spPr>
        <a:xfrm>
          <a:off x="8175623" y="1087436"/>
          <a:ext cx="4564065" cy="1309689"/>
        </a:xfrm>
        <a:prstGeom prst="wedgeRoundRectCallout">
          <a:avLst>
            <a:gd name="adj1" fmla="val -57376"/>
            <a:gd name="adj2" fmla="val 15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・「学校･選手データ」のタブで各種のデータをまず作成して　　から整理番号を入力して下さい。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・学校対抗の選手は</a:t>
          </a:r>
          <a:r>
            <a:rPr kumimoji="1" lang="en-US" altLang="ja-JP" sz="1200" b="1"/>
            <a:t>｢</a:t>
          </a:r>
          <a:r>
            <a:rPr kumimoji="1" lang="ja-JP" altLang="en-US" sz="1200" b="1"/>
            <a:t>選手１」～「選手８」に入力して下さい。大会プログラムの名簿枠に転送されます。</a:t>
          </a:r>
          <a:endParaRPr kumimoji="1" lang="en-US" altLang="ja-JP" sz="1200" b="1"/>
        </a:p>
      </xdr:txBody>
    </xdr:sp>
    <xdr:clientData/>
  </xdr:twoCellAnchor>
  <xdr:twoCellAnchor>
    <xdr:from>
      <xdr:col>31</xdr:col>
      <xdr:colOff>341310</xdr:colOff>
      <xdr:row>10</xdr:row>
      <xdr:rowOff>182563</xdr:rowOff>
    </xdr:from>
    <xdr:to>
      <xdr:col>35</xdr:col>
      <xdr:colOff>563563</xdr:colOff>
      <xdr:row>13</xdr:row>
      <xdr:rowOff>142875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116F64D-DB40-4A64-8856-A74AAEF53DF4}"/>
            </a:ext>
          </a:extLst>
        </xdr:cNvPr>
        <xdr:cNvSpPr/>
      </xdr:nvSpPr>
      <xdr:spPr>
        <a:xfrm>
          <a:off x="8977310" y="3000376"/>
          <a:ext cx="2857503" cy="666749"/>
        </a:xfrm>
        <a:prstGeom prst="wedgeRoundRectCallout">
          <a:avLst>
            <a:gd name="adj1" fmla="val -69850"/>
            <a:gd name="adj2" fmla="val -420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【</a:t>
          </a:r>
          <a:r>
            <a:rPr kumimoji="1" lang="ja-JP" altLang="en-US" sz="1200" b="1"/>
            <a:t>選手のデータ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1"/>
            <a:t>の整理番号を入れて下さい</a:t>
          </a:r>
        </a:p>
      </xdr:txBody>
    </xdr:sp>
    <xdr:clientData/>
  </xdr:twoCellAnchor>
  <xdr:twoCellAnchor>
    <xdr:from>
      <xdr:col>31</xdr:col>
      <xdr:colOff>198437</xdr:colOff>
      <xdr:row>14</xdr:row>
      <xdr:rowOff>127000</xdr:rowOff>
    </xdr:from>
    <xdr:to>
      <xdr:col>36</xdr:col>
      <xdr:colOff>269875</xdr:colOff>
      <xdr:row>17</xdr:row>
      <xdr:rowOff>23813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E5EFE41-E6B0-48EC-9DD6-A779EED9F804}"/>
            </a:ext>
          </a:extLst>
        </xdr:cNvPr>
        <xdr:cNvSpPr/>
      </xdr:nvSpPr>
      <xdr:spPr>
        <a:xfrm>
          <a:off x="8834437" y="4000500"/>
          <a:ext cx="3365501" cy="70643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種目の欄は「１」を入力すると「○」が表示されます。</a:t>
          </a:r>
        </a:p>
      </xdr:txBody>
    </xdr:sp>
    <xdr:clientData/>
  </xdr:twoCellAnchor>
  <xdr:twoCellAnchor>
    <xdr:from>
      <xdr:col>24</xdr:col>
      <xdr:colOff>220662</xdr:colOff>
      <xdr:row>86</xdr:row>
      <xdr:rowOff>4763</xdr:rowOff>
    </xdr:from>
    <xdr:to>
      <xdr:col>26</xdr:col>
      <xdr:colOff>7937</xdr:colOff>
      <xdr:row>87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54B4DBC-A28F-4910-B703-BA187661E2F7}"/>
            </a:ext>
          </a:extLst>
        </xdr:cNvPr>
        <xdr:cNvSpPr/>
      </xdr:nvSpPr>
      <xdr:spPr>
        <a:xfrm>
          <a:off x="6665912" y="10887076"/>
          <a:ext cx="327025" cy="320674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印</a:t>
          </a:r>
        </a:p>
      </xdr:txBody>
    </xdr:sp>
    <xdr:clientData/>
  </xdr:twoCellAnchor>
  <xdr:twoCellAnchor>
    <xdr:from>
      <xdr:col>29</xdr:col>
      <xdr:colOff>325437</xdr:colOff>
      <xdr:row>44</xdr:row>
      <xdr:rowOff>309560</xdr:rowOff>
    </xdr:from>
    <xdr:to>
      <xdr:col>37</xdr:col>
      <xdr:colOff>277812</xdr:colOff>
      <xdr:row>48</xdr:row>
      <xdr:rowOff>15874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B518EF14-87E9-4F3A-9818-8D2C31B00696}"/>
            </a:ext>
          </a:extLst>
        </xdr:cNvPr>
        <xdr:cNvSpPr/>
      </xdr:nvSpPr>
      <xdr:spPr>
        <a:xfrm>
          <a:off x="8167687" y="11739560"/>
          <a:ext cx="4865688" cy="896939"/>
        </a:xfrm>
        <a:prstGeom prst="wedgeRoundRectCallout">
          <a:avLst>
            <a:gd name="adj1" fmla="val -57159"/>
            <a:gd name="adj2" fmla="val 24179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2</a:t>
          </a:r>
          <a:r>
            <a:rPr kumimoji="1" lang="ja-JP" altLang="en-US" sz="1600" b="1"/>
            <a:t>枚目は印刷範囲を指定してから印刷して下さい。</a:t>
          </a:r>
          <a:endParaRPr kumimoji="1" lang="en-US" altLang="ja-JP" sz="1600" b="1"/>
        </a:p>
        <a:p>
          <a:pPr algn="l"/>
          <a:r>
            <a:rPr kumimoji="1" lang="ja-JP" altLang="en-US" sz="1600" b="1"/>
            <a:t>印刷の範囲は</a:t>
          </a:r>
          <a:r>
            <a:rPr kumimoji="1" lang="en-US" altLang="ja-JP" sz="2000" b="1"/>
            <a:t>B46</a:t>
          </a:r>
          <a:r>
            <a:rPr kumimoji="1" lang="ja-JP" altLang="en-US" sz="1600" b="1"/>
            <a:t>から</a:t>
          </a:r>
          <a:r>
            <a:rPr kumimoji="1" lang="en-US" altLang="ja-JP" sz="2000" b="1"/>
            <a:t>AA88</a:t>
          </a:r>
          <a:r>
            <a:rPr kumimoji="1" lang="ja-JP" altLang="en-US" sz="1600" b="1"/>
            <a:t>までです。</a:t>
          </a:r>
          <a:endParaRPr kumimoji="1" lang="en-US" altLang="ja-JP" sz="1600" b="1"/>
        </a:p>
      </xdr:txBody>
    </xdr:sp>
    <xdr:clientData/>
  </xdr:twoCellAnchor>
  <xdr:twoCellAnchor>
    <xdr:from>
      <xdr:col>29</xdr:col>
      <xdr:colOff>333373</xdr:colOff>
      <xdr:row>48</xdr:row>
      <xdr:rowOff>166686</xdr:rowOff>
    </xdr:from>
    <xdr:to>
      <xdr:col>36</xdr:col>
      <xdr:colOff>809625</xdr:colOff>
      <xdr:row>54</xdr:row>
      <xdr:rowOff>15874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A3592ADF-2DFD-412F-920F-A765A5D05180}"/>
            </a:ext>
          </a:extLst>
        </xdr:cNvPr>
        <xdr:cNvSpPr/>
      </xdr:nvSpPr>
      <xdr:spPr>
        <a:xfrm>
          <a:off x="8175623" y="976311"/>
          <a:ext cx="4564065" cy="1619251"/>
        </a:xfrm>
        <a:prstGeom prst="wedgeRoundRectCallout">
          <a:avLst>
            <a:gd name="adj1" fmla="val -57376"/>
            <a:gd name="adj2" fmla="val 15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・「学校と選手のデータ」のタブで各種のデータをまず作成してから選手の整理番号を入力して下さい。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・学校対抗の選手は</a:t>
          </a:r>
          <a:r>
            <a:rPr kumimoji="1" lang="en-US" altLang="ja-JP" sz="1200" b="1"/>
            <a:t>｢</a:t>
          </a:r>
          <a:r>
            <a:rPr kumimoji="1" lang="ja-JP" altLang="en-US" sz="1200" b="1"/>
            <a:t>選手１」～「選手８」に入力して下さい。大会プログラムの名簿枠に転送されます。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・男女・府県名は枠の右下の▽をクリックして選んで下さい。</a:t>
          </a:r>
        </a:p>
      </xdr:txBody>
    </xdr:sp>
    <xdr:clientData/>
  </xdr:twoCellAnchor>
  <xdr:twoCellAnchor>
    <xdr:from>
      <xdr:col>31</xdr:col>
      <xdr:colOff>341310</xdr:colOff>
      <xdr:row>55</xdr:row>
      <xdr:rowOff>182563</xdr:rowOff>
    </xdr:from>
    <xdr:to>
      <xdr:col>35</xdr:col>
      <xdr:colOff>563563</xdr:colOff>
      <xdr:row>58</xdr:row>
      <xdr:rowOff>142875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7D183ADD-6D09-4424-9F9F-5F214E64E96F}"/>
            </a:ext>
          </a:extLst>
        </xdr:cNvPr>
        <xdr:cNvSpPr/>
      </xdr:nvSpPr>
      <xdr:spPr>
        <a:xfrm>
          <a:off x="8977310" y="3000376"/>
          <a:ext cx="2857503" cy="666749"/>
        </a:xfrm>
        <a:prstGeom prst="wedgeRoundRectCallout">
          <a:avLst>
            <a:gd name="adj1" fmla="val -69850"/>
            <a:gd name="adj2" fmla="val -420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【</a:t>
          </a:r>
          <a:r>
            <a:rPr kumimoji="1" lang="ja-JP" altLang="en-US" sz="1200" b="1"/>
            <a:t>選手のデータ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1"/>
            <a:t>の整理番号を入れて下さい</a:t>
          </a:r>
        </a:p>
      </xdr:txBody>
    </xdr:sp>
    <xdr:clientData/>
  </xdr:twoCellAnchor>
  <xdr:twoCellAnchor>
    <xdr:from>
      <xdr:col>31</xdr:col>
      <xdr:colOff>198437</xdr:colOff>
      <xdr:row>59</xdr:row>
      <xdr:rowOff>127000</xdr:rowOff>
    </xdr:from>
    <xdr:to>
      <xdr:col>36</xdr:col>
      <xdr:colOff>269875</xdr:colOff>
      <xdr:row>62</xdr:row>
      <xdr:rowOff>23813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420C63D8-0F80-4F0A-9F68-A7EFA34C0781}"/>
            </a:ext>
          </a:extLst>
        </xdr:cNvPr>
        <xdr:cNvSpPr/>
      </xdr:nvSpPr>
      <xdr:spPr>
        <a:xfrm>
          <a:off x="8834437" y="4000500"/>
          <a:ext cx="3365501" cy="70643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種目の欄は「１」を入力すると「○」が表示されます。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87313</xdr:colOff>
      <xdr:row>14</xdr:row>
      <xdr:rowOff>55563</xdr:rowOff>
    </xdr:from>
    <xdr:to>
      <xdr:col>19</xdr:col>
      <xdr:colOff>133351</xdr:colOff>
      <xdr:row>15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9381A1-96B5-4907-861B-57043BC7194A}"/>
            </a:ext>
          </a:extLst>
        </xdr:cNvPr>
        <xdr:cNvSpPr/>
      </xdr:nvSpPr>
      <xdr:spPr>
        <a:xfrm>
          <a:off x="5116513" y="3116263"/>
          <a:ext cx="338138" cy="300037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印</a:t>
          </a:r>
        </a:p>
      </xdr:txBody>
    </xdr:sp>
    <xdr:clientData/>
  </xdr:twoCellAnchor>
  <xdr:twoCellAnchor>
    <xdr:from>
      <xdr:col>22</xdr:col>
      <xdr:colOff>88900</xdr:colOff>
      <xdr:row>5</xdr:row>
      <xdr:rowOff>50800</xdr:rowOff>
    </xdr:from>
    <xdr:to>
      <xdr:col>26</xdr:col>
      <xdr:colOff>342900</xdr:colOff>
      <xdr:row>7</xdr:row>
      <xdr:rowOff>57150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93F542F-7933-4855-8880-2AC61CDDCED8}"/>
            </a:ext>
          </a:extLst>
        </xdr:cNvPr>
        <xdr:cNvSpPr/>
      </xdr:nvSpPr>
      <xdr:spPr>
        <a:xfrm>
          <a:off x="6286500" y="1238250"/>
          <a:ext cx="2895600" cy="444500"/>
        </a:xfrm>
        <a:prstGeom prst="wedgeRoundRectCallout">
          <a:avLst>
            <a:gd name="adj1" fmla="val -59253"/>
            <a:gd name="adj2" fmla="val -892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指導者と申請者は直接入力して下さい。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273050</xdr:colOff>
      <xdr:row>2</xdr:row>
      <xdr:rowOff>311150</xdr:rowOff>
    </xdr:from>
    <xdr:to>
      <xdr:col>27</xdr:col>
      <xdr:colOff>476250</xdr:colOff>
      <xdr:row>3</xdr:row>
      <xdr:rowOff>152400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466DCA6-1408-4A69-BC54-EB20CD0B3C4A}"/>
            </a:ext>
          </a:extLst>
        </xdr:cNvPr>
        <xdr:cNvSpPr/>
      </xdr:nvSpPr>
      <xdr:spPr>
        <a:xfrm>
          <a:off x="6496050" y="1009650"/>
          <a:ext cx="3136900" cy="425450"/>
        </a:xfrm>
        <a:prstGeom prst="wedgeRoundRectCallout">
          <a:avLst>
            <a:gd name="adj1" fmla="val -59337"/>
            <a:gd name="adj2" fmla="val 8137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引率責任者・理由は直接入力して下さい。</a:t>
          </a:r>
        </a:p>
      </xdr:txBody>
    </xdr:sp>
    <xdr:clientData/>
  </xdr:twoCellAnchor>
  <xdr:twoCellAnchor>
    <xdr:from>
      <xdr:col>22</xdr:col>
      <xdr:colOff>234950</xdr:colOff>
      <xdr:row>0</xdr:row>
      <xdr:rowOff>133350</xdr:rowOff>
    </xdr:from>
    <xdr:to>
      <xdr:col>27</xdr:col>
      <xdr:colOff>317500</xdr:colOff>
      <xdr:row>2</xdr:row>
      <xdr:rowOff>127000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1A0188C-9614-4912-B4D2-BB5354D3E50E}"/>
            </a:ext>
          </a:extLst>
        </xdr:cNvPr>
        <xdr:cNvSpPr/>
      </xdr:nvSpPr>
      <xdr:spPr>
        <a:xfrm>
          <a:off x="6457950" y="133350"/>
          <a:ext cx="3016250" cy="6921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変更届は大会</a:t>
          </a:r>
          <a:r>
            <a:rPr kumimoji="1" lang="en-US" altLang="ja-JP" sz="1100"/>
            <a:t>1</a:t>
          </a:r>
          <a:r>
            <a:rPr kumimoji="1" lang="ja-JP" altLang="en-US" sz="1100"/>
            <a:t>日目の開会式までに各府県の専門委員長に提出お願いします。</a:t>
          </a:r>
        </a:p>
      </xdr:txBody>
    </xdr:sp>
    <xdr:clientData/>
  </xdr:twoCellAnchor>
  <xdr:twoCellAnchor>
    <xdr:from>
      <xdr:col>25</xdr:col>
      <xdr:colOff>215900</xdr:colOff>
      <xdr:row>7</xdr:row>
      <xdr:rowOff>50800</xdr:rowOff>
    </xdr:from>
    <xdr:to>
      <xdr:col>30</xdr:col>
      <xdr:colOff>209550</xdr:colOff>
      <xdr:row>9</xdr:row>
      <xdr:rowOff>63500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59C183C-C9D6-4961-AFAC-432125A9FB00}"/>
            </a:ext>
          </a:extLst>
        </xdr:cNvPr>
        <xdr:cNvSpPr/>
      </xdr:nvSpPr>
      <xdr:spPr>
        <a:xfrm>
          <a:off x="8051800" y="3295650"/>
          <a:ext cx="3295650" cy="825500"/>
        </a:xfrm>
        <a:prstGeom prst="wedgeRoundRectCallout">
          <a:avLst>
            <a:gd name="adj1" fmla="val -91119"/>
            <a:gd name="adj2" fmla="val -1889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男子･女子と選手･監督、変更･訂正･棄権は右下の▽で選んで下さい。</a:t>
          </a:r>
        </a:p>
      </xdr:txBody>
    </xdr:sp>
    <xdr:clientData/>
  </xdr:twoCellAnchor>
  <xdr:twoCellAnchor>
    <xdr:from>
      <xdr:col>25</xdr:col>
      <xdr:colOff>0</xdr:colOff>
      <xdr:row>5</xdr:row>
      <xdr:rowOff>50800</xdr:rowOff>
    </xdr:from>
    <xdr:to>
      <xdr:col>29</xdr:col>
      <xdr:colOff>215903</xdr:colOff>
      <xdr:row>6</xdr:row>
      <xdr:rowOff>165099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5E62C7D-1745-4A74-8236-34091121D058}"/>
            </a:ext>
          </a:extLst>
        </xdr:cNvPr>
        <xdr:cNvSpPr/>
      </xdr:nvSpPr>
      <xdr:spPr>
        <a:xfrm>
          <a:off x="7835900" y="2190750"/>
          <a:ext cx="2857503" cy="666749"/>
        </a:xfrm>
        <a:prstGeom prst="wedgeRoundRectCallout">
          <a:avLst>
            <a:gd name="adj1" fmla="val -69850"/>
            <a:gd name="adj2" fmla="val -420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【</a:t>
          </a:r>
          <a:r>
            <a:rPr kumimoji="1" lang="ja-JP" altLang="en-US" sz="1200" b="1"/>
            <a:t>選手のデータ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1"/>
            <a:t>の整理番号を入れて下さい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259081</xdr:colOff>
      <xdr:row>16</xdr:row>
      <xdr:rowOff>83820</xdr:rowOff>
    </xdr:from>
    <xdr:to>
      <xdr:col>4</xdr:col>
      <xdr:colOff>815341</xdr:colOff>
      <xdr:row>20</xdr:row>
      <xdr:rowOff>198120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093F48E-4ECF-42EF-84C3-A95AC3D886BC}"/>
            </a:ext>
          </a:extLst>
        </xdr:cNvPr>
        <xdr:cNvSpPr/>
      </xdr:nvSpPr>
      <xdr:spPr>
        <a:xfrm>
          <a:off x="259081" y="3741420"/>
          <a:ext cx="4739640" cy="1028700"/>
        </a:xfrm>
        <a:prstGeom prst="roundRect">
          <a:avLst/>
        </a:prstGeom>
        <a:solidFill>
          <a:schemeClr val="tx1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各府県の集約担当者は、このデータを元に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集約シートに値貼り付けして下さい。</a:t>
          </a:r>
          <a:b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endParaRPr kumimoji="1" lang="ja-JP" altLang="en-US" sz="1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335279</xdr:colOff>
      <xdr:row>6</xdr:row>
      <xdr:rowOff>220980</xdr:rowOff>
    </xdr:from>
    <xdr:to>
      <xdr:col>16</xdr:col>
      <xdr:colOff>91440</xdr:colOff>
      <xdr:row>15</xdr:row>
      <xdr:rowOff>83820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FD5F21B-C8E3-49A2-DEBB-193E7A60623A}"/>
            </a:ext>
          </a:extLst>
        </xdr:cNvPr>
        <xdr:cNvSpPr/>
      </xdr:nvSpPr>
      <xdr:spPr>
        <a:xfrm>
          <a:off x="9685019" y="1592580"/>
          <a:ext cx="3535681" cy="1920240"/>
        </a:xfrm>
        <a:prstGeom prst="roundRect">
          <a:avLst/>
        </a:prstGeom>
        <a:solidFill>
          <a:schemeClr val="tx1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このシートは、</a:t>
          </a:r>
          <a:endParaRPr kumimoji="1" lang="en-US" altLang="ja-JP" sz="1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各府県の集約担当者が</a:t>
          </a:r>
          <a:b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集約ファイルを作成するためのシートになっています。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式等は触らないで下さい。</a:t>
          </a:r>
        </a:p>
      </xdr:txBody>
    </xdr:sp>
    <xdr:clientData/>
  </xdr:twoCellAnchor>
  <xdr:twoCellAnchor>
    <xdr:from>
      <xdr:col>11</xdr:col>
      <xdr:colOff>381000</xdr:colOff>
      <xdr:row>3</xdr:row>
      <xdr:rowOff>99060</xdr:rowOff>
    </xdr:from>
    <xdr:to>
      <xdr:col>16</xdr:col>
      <xdr:colOff>381000</xdr:colOff>
      <xdr:row>5</xdr:row>
      <xdr:rowOff>129540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2D4BEE4-A41E-F063-26F8-59B9B8AE2C74}"/>
            </a:ext>
          </a:extLst>
        </xdr:cNvPr>
        <xdr:cNvSpPr/>
      </xdr:nvSpPr>
      <xdr:spPr>
        <a:xfrm>
          <a:off x="9730740" y="784860"/>
          <a:ext cx="3779520" cy="487680"/>
        </a:xfrm>
        <a:prstGeom prst="roundRect">
          <a:avLst/>
        </a:prstGeom>
        <a:solidFill>
          <a:srgbClr val="FFFF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学校対抗に出場する選手を表示</a:t>
          </a:r>
          <a:endParaRPr kumimoji="1" lang="ja-JP" altLang="en-US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960120</xdr:colOff>
      <xdr:row>16</xdr:row>
      <xdr:rowOff>7620</xdr:rowOff>
    </xdr:from>
    <xdr:to>
      <xdr:col>7</xdr:col>
      <xdr:colOff>335280</xdr:colOff>
      <xdr:row>21</xdr:row>
      <xdr:rowOff>53340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E598149-B301-F94E-9B79-52ECADCD4AF4}"/>
            </a:ext>
          </a:extLst>
        </xdr:cNvPr>
        <xdr:cNvSpPr/>
      </xdr:nvSpPr>
      <xdr:spPr>
        <a:xfrm>
          <a:off x="5143500" y="3665220"/>
          <a:ext cx="1905000" cy="1188720"/>
        </a:xfrm>
        <a:prstGeom prst="roundRect">
          <a:avLst/>
        </a:prstGeom>
        <a:solidFill>
          <a:srgbClr val="FFFF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ダブルスに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出場する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選手を表示</a:t>
          </a:r>
          <a:endParaRPr kumimoji="1" lang="ja-JP" altLang="en-US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144780</xdr:colOff>
      <xdr:row>16</xdr:row>
      <xdr:rowOff>30480</xdr:rowOff>
    </xdr:from>
    <xdr:to>
      <xdr:col>10</xdr:col>
      <xdr:colOff>205740</xdr:colOff>
      <xdr:row>21</xdr:row>
      <xdr:rowOff>76200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E3A41EE-3D87-9727-67A3-12C5C6C23300}"/>
            </a:ext>
          </a:extLst>
        </xdr:cNvPr>
        <xdr:cNvSpPr/>
      </xdr:nvSpPr>
      <xdr:spPr>
        <a:xfrm>
          <a:off x="7254240" y="3688080"/>
          <a:ext cx="1905000" cy="1188720"/>
        </a:xfrm>
        <a:prstGeom prst="roundRect">
          <a:avLst/>
        </a:prstGeom>
        <a:solidFill>
          <a:srgbClr val="FFFF0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シングルスに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出場する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選手を表示</a:t>
          </a:r>
          <a:endParaRPr kumimoji="1" lang="ja-JP" altLang="en-US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692150</xdr:colOff>
      <xdr:row>5</xdr:row>
      <xdr:rowOff>127000</xdr:rowOff>
    </xdr:from>
    <xdr:to>
      <xdr:col>8</xdr:col>
      <xdr:colOff>838200</xdr:colOff>
      <xdr:row>8</xdr:row>
      <xdr:rowOff>95250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9E01B51-FFCF-4F79-8DDC-DE2B3ACEDC49}"/>
            </a:ext>
          </a:extLst>
        </xdr:cNvPr>
        <xdr:cNvSpPr/>
      </xdr:nvSpPr>
      <xdr:spPr>
        <a:xfrm>
          <a:off x="1339850" y="1270000"/>
          <a:ext cx="3600450" cy="6540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このシートは、プログラム等の作成のためのシートになっています。式等は触らないで下さい。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about:blank" TargetMode="External"/><Relationship Id="rId7" Type="http://schemas.openxmlformats.org/officeDocument/2006/relationships/hyperlink" Target="mailto:minamio323@yahoo.co.jp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mailto:shimizu-a019@wakayama-c.ed.jp" TargetMode="External"/><Relationship Id="rId6" Type="http://schemas.openxmlformats.org/officeDocument/2006/relationships/hyperlink" Target="mailto:matsumura-daisuke-1796@pref-shiga.ed.jp" TargetMode="External"/><Relationship Id="rId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5CAB-1930-4D40-BC7F-0DE39C85C888}">
  <dimension ref="A1:T42"/>
  <sheetViews>
    <sheetView topLeftCell="A7" workbookViewId="0">
      <selection activeCell="K3" sqref="K3:M3"/>
    </sheetView>
  </sheetViews>
  <sheetFormatPr defaultColWidth="8.75" defaultRowHeight="18.75" x14ac:dyDescent="0.4"/>
  <cols>
    <col min="1" max="1" width="4.75" style="45" bestFit="1" customWidth="1"/>
    <col min="2" max="2" width="10" style="45" customWidth="1"/>
    <col min="3" max="3" width="12.25" style="45" customWidth="1"/>
    <col min="4" max="4" width="15.25" style="45" bestFit="1" customWidth="1"/>
    <col min="5" max="5" width="16" style="45" customWidth="1"/>
    <col min="6" max="6" width="4.75" style="45" customWidth="1"/>
    <col min="7" max="7" width="10.25" style="45" customWidth="1"/>
    <col min="8" max="8" width="6.75" style="46" customWidth="1"/>
    <col min="9" max="9" width="4.5" style="45" bestFit="1" customWidth="1"/>
    <col min="10" max="10" width="6.25" style="45" customWidth="1"/>
    <col min="11" max="11" width="12.75" style="45" customWidth="1"/>
    <col min="12" max="12" width="4.75" style="45" customWidth="1"/>
    <col min="13" max="13" width="7.25" style="45" bestFit="1" customWidth="1"/>
    <col min="14" max="14" width="8.25" style="45" customWidth="1"/>
    <col min="15" max="17" width="13.5" style="45" customWidth="1"/>
    <col min="18" max="20" width="7" style="45" customWidth="1"/>
    <col min="21" max="22" width="13.5" style="45" customWidth="1"/>
    <col min="23" max="24" width="11.375" style="45" bestFit="1" customWidth="1"/>
    <col min="25" max="26" width="13.25" style="45" customWidth="1"/>
    <col min="27" max="16384" width="8.75" style="45"/>
  </cols>
  <sheetData>
    <row r="1" spans="1:20" ht="24" x14ac:dyDescent="0.4">
      <c r="A1" s="3" t="s">
        <v>57</v>
      </c>
    </row>
    <row r="2" spans="1:20" ht="19.5" x14ac:dyDescent="0.4">
      <c r="A2" s="1" t="s">
        <v>55</v>
      </c>
    </row>
    <row r="3" spans="1:20" ht="28.9" customHeight="1" x14ac:dyDescent="0.4">
      <c r="A3" s="90" t="s">
        <v>37</v>
      </c>
      <c r="B3" s="90"/>
      <c r="C3" s="92"/>
      <c r="D3" s="92"/>
      <c r="E3" s="47" t="s">
        <v>38</v>
      </c>
      <c r="F3" s="93"/>
      <c r="G3" s="93"/>
      <c r="H3" s="90" t="s">
        <v>39</v>
      </c>
      <c r="I3" s="90"/>
      <c r="J3" s="90"/>
      <c r="K3" s="91"/>
      <c r="L3" s="91"/>
      <c r="M3" s="91"/>
      <c r="R3" s="48" t="s">
        <v>51</v>
      </c>
      <c r="S3" s="48" t="s">
        <v>49</v>
      </c>
      <c r="T3" s="48" t="s">
        <v>62</v>
      </c>
    </row>
    <row r="4" spans="1:20" ht="28.9" customHeight="1" x14ac:dyDescent="0.4">
      <c r="A4" s="94" t="s">
        <v>42</v>
      </c>
      <c r="B4" s="95"/>
      <c r="C4" s="86"/>
      <c r="D4" s="87"/>
      <c r="E4" s="87"/>
      <c r="F4" s="88"/>
      <c r="G4" s="47" t="s">
        <v>43</v>
      </c>
      <c r="H4" s="17"/>
      <c r="I4" s="89"/>
      <c r="J4" s="89"/>
      <c r="K4" s="49" t="s">
        <v>45</v>
      </c>
      <c r="R4" s="48"/>
      <c r="S4" s="48" t="s">
        <v>50</v>
      </c>
      <c r="T4" s="48" t="s">
        <v>63</v>
      </c>
    </row>
    <row r="5" spans="1:20" ht="28.9" customHeight="1" x14ac:dyDescent="0.4">
      <c r="A5" s="90" t="s">
        <v>44</v>
      </c>
      <c r="B5" s="90"/>
      <c r="C5" s="2"/>
      <c r="D5" s="2"/>
      <c r="E5" s="2"/>
      <c r="F5" s="47" t="s">
        <v>123</v>
      </c>
      <c r="G5" s="50"/>
      <c r="H5" s="90" t="s">
        <v>101</v>
      </c>
      <c r="I5" s="90"/>
      <c r="J5" s="90"/>
      <c r="K5" s="50"/>
      <c r="T5" s="48" t="s">
        <v>64</v>
      </c>
    </row>
    <row r="6" spans="1:20" ht="28.9" customHeight="1" x14ac:dyDescent="0.4">
      <c r="A6" s="90" t="s">
        <v>46</v>
      </c>
      <c r="B6" s="90"/>
      <c r="C6" s="93"/>
      <c r="D6" s="93"/>
      <c r="E6" s="47" t="s">
        <v>47</v>
      </c>
      <c r="F6" s="93"/>
      <c r="G6" s="93"/>
      <c r="H6" s="98"/>
      <c r="I6" s="45" t="s">
        <v>48</v>
      </c>
      <c r="T6" s="48" t="s">
        <v>65</v>
      </c>
    </row>
    <row r="7" spans="1:20" ht="16.899999999999999" customHeight="1" x14ac:dyDescent="0.4">
      <c r="A7" s="46"/>
      <c r="B7" s="46"/>
      <c r="C7" s="46"/>
      <c r="D7" s="46"/>
      <c r="T7" s="48" t="s">
        <v>61</v>
      </c>
    </row>
    <row r="8" spans="1:20" ht="24" x14ac:dyDescent="0.4">
      <c r="A8" s="3" t="s">
        <v>56</v>
      </c>
      <c r="T8" s="48" t="s">
        <v>66</v>
      </c>
    </row>
    <row r="9" spans="1:20" ht="19.5" x14ac:dyDescent="0.4">
      <c r="A9" s="1" t="s">
        <v>58</v>
      </c>
    </row>
    <row r="10" spans="1:20" ht="19.5" x14ac:dyDescent="0.4">
      <c r="A10" s="1"/>
      <c r="B10" s="1" t="s">
        <v>79</v>
      </c>
    </row>
    <row r="11" spans="1:20" ht="37.5" x14ac:dyDescent="0.4">
      <c r="A11" s="99" t="s">
        <v>25</v>
      </c>
      <c r="B11" s="101" t="s">
        <v>26</v>
      </c>
      <c r="C11" s="102" t="s">
        <v>145</v>
      </c>
      <c r="D11" s="99" t="s">
        <v>146</v>
      </c>
      <c r="E11" s="51" t="s">
        <v>27</v>
      </c>
      <c r="F11" s="105" t="s">
        <v>28</v>
      </c>
      <c r="G11" s="52" t="s">
        <v>147</v>
      </c>
      <c r="H11" s="53" t="s">
        <v>29</v>
      </c>
      <c r="I11" s="96" t="s">
        <v>30</v>
      </c>
      <c r="J11" s="54" t="s">
        <v>31</v>
      </c>
    </row>
    <row r="12" spans="1:20" x14ac:dyDescent="0.35">
      <c r="A12" s="100"/>
      <c r="B12" s="101"/>
      <c r="C12" s="103"/>
      <c r="D12" s="104"/>
      <c r="E12" s="55" t="s">
        <v>32</v>
      </c>
      <c r="F12" s="100"/>
      <c r="G12" s="56" t="s">
        <v>33</v>
      </c>
      <c r="H12" s="57" t="s">
        <v>34</v>
      </c>
      <c r="I12" s="97"/>
      <c r="J12" s="58" t="s">
        <v>35</v>
      </c>
    </row>
    <row r="13" spans="1:20" x14ac:dyDescent="0.35">
      <c r="A13" s="59">
        <v>1</v>
      </c>
      <c r="B13" s="60"/>
      <c r="C13" s="60"/>
      <c r="D13" s="60"/>
      <c r="E13" s="60"/>
      <c r="F13" s="60"/>
      <c r="G13" s="78"/>
      <c r="H13" s="61"/>
      <c r="I13" s="60"/>
      <c r="J13" s="56"/>
    </row>
    <row r="14" spans="1:20" x14ac:dyDescent="0.35">
      <c r="A14" s="59">
        <v>2</v>
      </c>
      <c r="B14" s="60"/>
      <c r="C14" s="60"/>
      <c r="D14" s="60"/>
      <c r="E14" s="60"/>
      <c r="F14" s="60"/>
      <c r="G14" s="60"/>
      <c r="H14" s="61"/>
      <c r="I14" s="60"/>
      <c r="J14" s="56"/>
    </row>
    <row r="15" spans="1:20" x14ac:dyDescent="0.35">
      <c r="A15" s="59">
        <v>3</v>
      </c>
      <c r="B15" s="60"/>
      <c r="C15" s="60"/>
      <c r="D15" s="60"/>
      <c r="E15" s="60"/>
      <c r="F15" s="60"/>
      <c r="G15" s="60"/>
      <c r="H15" s="61"/>
      <c r="I15" s="60"/>
      <c r="J15" s="56"/>
    </row>
    <row r="16" spans="1:20" x14ac:dyDescent="0.35">
      <c r="A16" s="59">
        <v>4</v>
      </c>
      <c r="B16" s="62"/>
      <c r="C16" s="62"/>
      <c r="D16" s="62"/>
      <c r="E16" s="62"/>
      <c r="F16" s="62"/>
      <c r="G16" s="62"/>
      <c r="H16" s="56"/>
      <c r="I16" s="62"/>
      <c r="J16" s="56"/>
    </row>
    <row r="17" spans="1:10" x14ac:dyDescent="0.35">
      <c r="A17" s="59">
        <v>5</v>
      </c>
      <c r="B17" s="62"/>
      <c r="C17" s="62"/>
      <c r="D17" s="62"/>
      <c r="E17" s="62"/>
      <c r="F17" s="62"/>
      <c r="G17" s="62"/>
      <c r="H17" s="56"/>
      <c r="I17" s="62"/>
      <c r="J17" s="56"/>
    </row>
    <row r="18" spans="1:10" x14ac:dyDescent="0.35">
      <c r="A18" s="59">
        <v>6</v>
      </c>
      <c r="B18" s="62"/>
      <c r="C18" s="62"/>
      <c r="D18" s="62"/>
      <c r="E18" s="62"/>
      <c r="F18" s="62"/>
      <c r="G18" s="62"/>
      <c r="H18" s="56"/>
      <c r="I18" s="62"/>
      <c r="J18" s="56"/>
    </row>
    <row r="19" spans="1:10" x14ac:dyDescent="0.35">
      <c r="A19" s="59">
        <v>7</v>
      </c>
      <c r="B19" s="62"/>
      <c r="C19" s="62"/>
      <c r="D19" s="62"/>
      <c r="E19" s="62"/>
      <c r="F19" s="62"/>
      <c r="G19" s="62"/>
      <c r="H19" s="56"/>
      <c r="I19" s="62"/>
      <c r="J19" s="56"/>
    </row>
    <row r="20" spans="1:10" x14ac:dyDescent="0.35">
      <c r="A20" s="59">
        <v>8</v>
      </c>
      <c r="B20" s="62"/>
      <c r="C20" s="62"/>
      <c r="D20" s="62"/>
      <c r="E20" s="62"/>
      <c r="F20" s="62"/>
      <c r="G20" s="62"/>
      <c r="H20" s="56"/>
      <c r="I20" s="62"/>
      <c r="J20" s="56"/>
    </row>
    <row r="21" spans="1:10" x14ac:dyDescent="0.35">
      <c r="A21" s="59">
        <v>9</v>
      </c>
      <c r="B21" s="62"/>
      <c r="C21" s="62"/>
      <c r="D21" s="62"/>
      <c r="E21" s="62"/>
      <c r="F21" s="62"/>
      <c r="G21" s="62"/>
      <c r="H21" s="56"/>
      <c r="I21" s="62"/>
      <c r="J21" s="56"/>
    </row>
    <row r="22" spans="1:10" x14ac:dyDescent="0.35">
      <c r="A22" s="59">
        <v>10</v>
      </c>
      <c r="B22" s="62"/>
      <c r="C22" s="62"/>
      <c r="D22" s="62"/>
      <c r="E22" s="62"/>
      <c r="F22" s="62"/>
      <c r="G22" s="62"/>
      <c r="H22" s="56"/>
      <c r="I22" s="62"/>
      <c r="J22" s="56"/>
    </row>
    <row r="23" spans="1:10" x14ac:dyDescent="0.35">
      <c r="A23" s="59">
        <v>11</v>
      </c>
      <c r="B23" s="62"/>
      <c r="C23" s="62"/>
      <c r="D23" s="62"/>
      <c r="E23" s="62"/>
      <c r="F23" s="62"/>
      <c r="G23" s="62"/>
      <c r="H23" s="56"/>
      <c r="I23" s="62"/>
      <c r="J23" s="56"/>
    </row>
    <row r="24" spans="1:10" x14ac:dyDescent="0.35">
      <c r="A24" s="59">
        <v>12</v>
      </c>
      <c r="B24" s="62"/>
      <c r="C24" s="62"/>
      <c r="D24" s="62"/>
      <c r="E24" s="62"/>
      <c r="F24" s="62"/>
      <c r="G24" s="62"/>
      <c r="H24" s="56"/>
      <c r="I24" s="62"/>
      <c r="J24" s="56"/>
    </row>
    <row r="25" spans="1:10" x14ac:dyDescent="0.35">
      <c r="A25" s="59">
        <v>13</v>
      </c>
      <c r="B25" s="62"/>
      <c r="C25" s="62"/>
      <c r="D25" s="62"/>
      <c r="E25" s="62"/>
      <c r="F25" s="62"/>
      <c r="G25" s="62"/>
      <c r="H25" s="56"/>
      <c r="I25" s="62"/>
      <c r="J25" s="56"/>
    </row>
    <row r="26" spans="1:10" x14ac:dyDescent="0.4">
      <c r="A26" s="59">
        <v>14</v>
      </c>
      <c r="B26" s="63"/>
      <c r="C26" s="64"/>
      <c r="D26" s="65"/>
      <c r="E26" s="64"/>
      <c r="F26" s="66"/>
      <c r="G26" s="67"/>
      <c r="H26" s="68"/>
      <c r="I26" s="67"/>
      <c r="J26" s="69"/>
    </row>
    <row r="27" spans="1:10" x14ac:dyDescent="0.4">
      <c r="A27" s="59">
        <v>15</v>
      </c>
      <c r="B27" s="63"/>
      <c r="C27" s="64"/>
      <c r="D27" s="65"/>
      <c r="E27" s="64"/>
      <c r="F27" s="66"/>
      <c r="G27" s="67"/>
      <c r="H27" s="68"/>
      <c r="I27" s="67"/>
      <c r="J27" s="69"/>
    </row>
    <row r="28" spans="1:10" x14ac:dyDescent="0.4">
      <c r="A28" s="59">
        <v>16</v>
      </c>
      <c r="B28" s="63"/>
      <c r="C28" s="64"/>
      <c r="D28" s="65"/>
      <c r="E28" s="64"/>
      <c r="F28" s="66"/>
      <c r="G28" s="67"/>
      <c r="H28" s="68"/>
      <c r="I28" s="67"/>
      <c r="J28" s="69"/>
    </row>
    <row r="29" spans="1:10" x14ac:dyDescent="0.4">
      <c r="A29" s="59">
        <v>17</v>
      </c>
      <c r="B29" s="63"/>
      <c r="C29" s="64"/>
      <c r="D29" s="65"/>
      <c r="E29" s="64"/>
      <c r="F29" s="66"/>
      <c r="G29" s="67"/>
      <c r="H29" s="68"/>
      <c r="I29" s="67"/>
      <c r="J29" s="69"/>
    </row>
    <row r="30" spans="1:10" x14ac:dyDescent="0.4">
      <c r="A30" s="59">
        <v>18</v>
      </c>
      <c r="B30" s="63"/>
      <c r="C30" s="64"/>
      <c r="D30" s="65"/>
      <c r="E30" s="64"/>
      <c r="F30" s="66"/>
      <c r="G30" s="67"/>
      <c r="H30" s="68"/>
      <c r="I30" s="67"/>
      <c r="J30" s="69"/>
    </row>
    <row r="31" spans="1:10" x14ac:dyDescent="0.4">
      <c r="A31" s="59">
        <v>19</v>
      </c>
      <c r="B31" s="63"/>
      <c r="C31" s="70"/>
      <c r="D31" s="65"/>
      <c r="E31" s="64"/>
      <c r="F31" s="66"/>
      <c r="G31" s="67"/>
      <c r="H31" s="68"/>
      <c r="I31" s="67"/>
      <c r="J31" s="69"/>
    </row>
    <row r="32" spans="1:10" x14ac:dyDescent="0.4">
      <c r="A32" s="59">
        <v>20</v>
      </c>
      <c r="B32" s="63"/>
      <c r="C32" s="64"/>
      <c r="D32" s="65"/>
      <c r="E32" s="64"/>
      <c r="F32" s="66"/>
      <c r="G32" s="67"/>
      <c r="H32" s="68"/>
      <c r="I32" s="67"/>
      <c r="J32" s="69"/>
    </row>
    <row r="33" spans="1:10" x14ac:dyDescent="0.4">
      <c r="A33" s="59">
        <v>21</v>
      </c>
      <c r="B33" s="63"/>
      <c r="C33" s="64"/>
      <c r="D33" s="65"/>
      <c r="E33" s="64"/>
      <c r="F33" s="66"/>
      <c r="G33" s="67"/>
      <c r="H33" s="68"/>
      <c r="I33" s="67"/>
      <c r="J33" s="69"/>
    </row>
    <row r="34" spans="1:10" x14ac:dyDescent="0.4">
      <c r="A34" s="59">
        <v>22</v>
      </c>
      <c r="B34" s="63"/>
      <c r="C34" s="64"/>
      <c r="D34" s="65"/>
      <c r="E34" s="64"/>
      <c r="F34" s="66"/>
      <c r="G34" s="67"/>
      <c r="H34" s="68"/>
      <c r="I34" s="67"/>
      <c r="J34" s="69"/>
    </row>
    <row r="35" spans="1:10" x14ac:dyDescent="0.4">
      <c r="A35" s="59">
        <v>23</v>
      </c>
      <c r="B35" s="63"/>
      <c r="C35" s="64"/>
      <c r="D35" s="65"/>
      <c r="E35" s="64"/>
      <c r="F35" s="66"/>
      <c r="G35" s="67"/>
      <c r="H35" s="68"/>
      <c r="I35" s="67"/>
      <c r="J35" s="69"/>
    </row>
    <row r="36" spans="1:10" x14ac:dyDescent="0.4">
      <c r="A36" s="59">
        <v>24</v>
      </c>
      <c r="B36" s="63"/>
      <c r="C36" s="64"/>
      <c r="D36" s="65"/>
      <c r="E36" s="64"/>
      <c r="F36" s="66"/>
      <c r="G36" s="67"/>
      <c r="H36" s="68"/>
      <c r="I36" s="67"/>
      <c r="J36" s="69"/>
    </row>
    <row r="37" spans="1:10" x14ac:dyDescent="0.4">
      <c r="A37" s="59">
        <v>25</v>
      </c>
      <c r="B37" s="63"/>
      <c r="C37" s="64"/>
      <c r="D37" s="65"/>
      <c r="E37" s="64"/>
      <c r="F37" s="66"/>
      <c r="G37" s="67"/>
      <c r="H37" s="68"/>
      <c r="I37" s="67"/>
      <c r="J37" s="69"/>
    </row>
    <row r="38" spans="1:10" x14ac:dyDescent="0.4">
      <c r="A38" s="59">
        <v>26</v>
      </c>
      <c r="B38" s="63"/>
      <c r="C38" s="64"/>
      <c r="D38" s="65"/>
      <c r="E38" s="64"/>
      <c r="F38" s="66"/>
      <c r="G38" s="67"/>
      <c r="H38" s="68"/>
      <c r="I38" s="67"/>
      <c r="J38" s="69"/>
    </row>
    <row r="39" spans="1:10" x14ac:dyDescent="0.4">
      <c r="A39" s="59">
        <v>27</v>
      </c>
      <c r="B39" s="63"/>
      <c r="C39" s="64"/>
      <c r="D39" s="65"/>
      <c r="E39" s="64"/>
      <c r="F39" s="66"/>
      <c r="G39" s="67"/>
      <c r="H39" s="68"/>
      <c r="I39" s="67"/>
      <c r="J39" s="69"/>
    </row>
    <row r="40" spans="1:10" x14ac:dyDescent="0.4">
      <c r="A40" s="59">
        <v>28</v>
      </c>
      <c r="B40" s="63"/>
      <c r="C40" s="64"/>
      <c r="D40" s="65"/>
      <c r="E40" s="64"/>
      <c r="F40" s="66"/>
      <c r="G40" s="67"/>
      <c r="H40" s="68"/>
      <c r="I40" s="67"/>
      <c r="J40" s="69"/>
    </row>
    <row r="41" spans="1:10" x14ac:dyDescent="0.4">
      <c r="A41" s="59">
        <v>29</v>
      </c>
      <c r="B41" s="63"/>
      <c r="C41" s="64"/>
      <c r="D41" s="65"/>
      <c r="E41" s="64"/>
      <c r="F41" s="66"/>
      <c r="G41" s="67"/>
      <c r="H41" s="68"/>
      <c r="I41" s="67"/>
      <c r="J41" s="69"/>
    </row>
    <row r="42" spans="1:10" x14ac:dyDescent="0.4">
      <c r="A42" s="59">
        <v>30</v>
      </c>
      <c r="B42" s="63"/>
      <c r="C42" s="64"/>
      <c r="D42" s="65"/>
      <c r="E42" s="64"/>
      <c r="F42" s="66"/>
      <c r="G42" s="67"/>
      <c r="H42" s="68"/>
      <c r="I42" s="67"/>
      <c r="J42" s="69"/>
    </row>
  </sheetData>
  <mergeCells count="19">
    <mergeCell ref="I11:I12"/>
    <mergeCell ref="A5:B5"/>
    <mergeCell ref="A6:B6"/>
    <mergeCell ref="C6:D6"/>
    <mergeCell ref="F6:H6"/>
    <mergeCell ref="A11:A12"/>
    <mergeCell ref="B11:B12"/>
    <mergeCell ref="C11:C12"/>
    <mergeCell ref="D11:D12"/>
    <mergeCell ref="F11:F12"/>
    <mergeCell ref="C4:F4"/>
    <mergeCell ref="I4:J4"/>
    <mergeCell ref="H5:J5"/>
    <mergeCell ref="K3:M3"/>
    <mergeCell ref="A3:B3"/>
    <mergeCell ref="C3:D3"/>
    <mergeCell ref="F3:G3"/>
    <mergeCell ref="H3:J3"/>
    <mergeCell ref="A4:B4"/>
  </mergeCells>
  <phoneticPr fontId="1"/>
  <dataValidations count="8">
    <dataValidation imeMode="fullKatakana" allowBlank="1" showInputMessage="1" showErrorMessage="1" sqref="E14:E42 K3:M3" xr:uid="{7A3BD90B-58EE-40AB-81CA-91413A8D0431}"/>
    <dataValidation imeMode="hiragana" allowBlank="1" showInputMessage="1" showErrorMessage="1" sqref="C21:C42" xr:uid="{1299DB77-F967-41AC-818F-CD8703AAFD85}"/>
    <dataValidation imeMode="off" allowBlank="1" showInputMessage="1" showErrorMessage="1" sqref="H4:J4 I13:I42 B13:B42 C5:E5 G13:G42" xr:uid="{050E166C-A409-4C33-B191-91B4FE82182B}"/>
    <dataValidation type="textLength" imeMode="fullKatakana" allowBlank="1" showInputMessage="1" showErrorMessage="1" sqref="D13:D42" xr:uid="{2E69BB38-B28E-4788-A72A-64BA9BD1961C}">
      <formula1>1</formula1>
      <formula2>20</formula2>
    </dataValidation>
    <dataValidation type="whole" imeMode="off" allowBlank="1" showInputMessage="1" showErrorMessage="1" sqref="H13:H42" xr:uid="{20BC7B68-9CE6-49BB-9DB2-85216F28F5E9}">
      <formula1>1</formula1>
      <formula2>150</formula2>
    </dataValidation>
    <dataValidation type="whole" allowBlank="1" showInputMessage="1" showErrorMessage="1" sqref="J13:J42" xr:uid="{1BB80E65-1823-4E5A-898E-26567DB4242D}">
      <formula1>1</formula1>
      <formula2>3</formula2>
    </dataValidation>
    <dataValidation type="list" allowBlank="1" showInputMessage="1" showErrorMessage="1" sqref="G5" xr:uid="{7B4357E2-A679-41AA-A725-CB4455E02B58}">
      <formula1>$S$3:$S$4</formula1>
    </dataValidation>
    <dataValidation type="list" allowBlank="1" showInputMessage="1" showErrorMessage="1" sqref="K5" xr:uid="{854CC219-58EA-4924-A839-561EE6C3441E}">
      <formula1>$T$3:$T$8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D1F0-62A4-44BB-896B-AB3F05884A10}">
  <sheetPr>
    <tabColor rgb="FFFFC000"/>
  </sheetPr>
  <dimension ref="A1:AQ88"/>
  <sheetViews>
    <sheetView workbookViewId="0">
      <selection activeCell="T21" sqref="T21:U22"/>
    </sheetView>
  </sheetViews>
  <sheetFormatPr defaultColWidth="8.75" defaultRowHeight="13.5" x14ac:dyDescent="0.4"/>
  <cols>
    <col min="1" max="1" width="3.25" style="6" customWidth="1"/>
    <col min="2" max="27" width="3.5" style="6" customWidth="1"/>
    <col min="28" max="29" width="3.75" style="6" customWidth="1"/>
    <col min="30" max="30" width="6.625" style="6" customWidth="1"/>
    <col min="31" max="31" width="3.75" style="6" customWidth="1"/>
    <col min="32" max="36" width="8.75" style="6"/>
    <col min="37" max="38" width="10.75" style="6" customWidth="1"/>
    <col min="39" max="39" width="8.75" style="6" bestFit="1" customWidth="1"/>
    <col min="40" max="40" width="8.75" style="6"/>
    <col min="41" max="41" width="12.5" style="6" bestFit="1" customWidth="1"/>
    <col min="42" max="16384" width="8.75" style="6"/>
  </cols>
  <sheetData>
    <row r="1" spans="2:43" ht="48" customHeight="1" x14ac:dyDescent="0.4">
      <c r="B1" s="22"/>
      <c r="C1" s="22"/>
      <c r="D1" s="22"/>
      <c r="E1" s="106" t="s">
        <v>193</v>
      </c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22"/>
      <c r="AA1" s="22"/>
      <c r="AM1" s="39" t="s">
        <v>51</v>
      </c>
      <c r="AN1" s="39" t="s">
        <v>49</v>
      </c>
      <c r="AO1" s="84">
        <v>45283</v>
      </c>
      <c r="AP1" s="39" t="s">
        <v>62</v>
      </c>
      <c r="AQ1" s="6" t="s">
        <v>52</v>
      </c>
    </row>
    <row r="2" spans="2:43" ht="27" customHeight="1" x14ac:dyDescent="0.4">
      <c r="C2" s="22"/>
      <c r="D2" s="22"/>
      <c r="E2" s="22"/>
      <c r="F2" s="22"/>
      <c r="G2" s="166" t="s">
        <v>11</v>
      </c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22"/>
      <c r="Y2" s="22"/>
      <c r="Z2" s="22"/>
      <c r="AA2" s="22"/>
      <c r="AM2" s="39"/>
      <c r="AN2" s="39" t="s">
        <v>50</v>
      </c>
      <c r="AP2" s="39" t="s">
        <v>63</v>
      </c>
    </row>
    <row r="3" spans="2:43" ht="10.15" customHeight="1" x14ac:dyDescent="0.4">
      <c r="C3" s="22"/>
      <c r="D3" s="22"/>
      <c r="E3" s="22"/>
      <c r="F3" s="22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22"/>
      <c r="Y3" s="22"/>
      <c r="Z3" s="22"/>
      <c r="AA3" s="22"/>
      <c r="AP3" s="39" t="s">
        <v>64</v>
      </c>
    </row>
    <row r="4" spans="2:43" ht="27" customHeight="1" x14ac:dyDescent="0.4">
      <c r="B4" s="119" t="s">
        <v>54</v>
      </c>
      <c r="C4" s="119"/>
      <c r="D4" s="119"/>
      <c r="E4" s="112">
        <f>学校･選手ﾃﾞｰﾀ!G5</f>
        <v>0</v>
      </c>
      <c r="F4" s="112"/>
      <c r="G4" s="112"/>
      <c r="H4" s="112"/>
      <c r="I4" s="167" t="s">
        <v>60</v>
      </c>
      <c r="J4" s="167"/>
      <c r="K4" s="168">
        <f>学校･選手ﾃﾞｰﾀ!K5</f>
        <v>0</v>
      </c>
      <c r="L4" s="168"/>
      <c r="M4" s="168"/>
      <c r="N4" s="168"/>
      <c r="AP4" s="39" t="s">
        <v>65</v>
      </c>
    </row>
    <row r="5" spans="2:43" ht="18" customHeight="1" x14ac:dyDescent="0.4">
      <c r="B5" s="145" t="s">
        <v>141</v>
      </c>
      <c r="C5" s="145"/>
      <c r="D5" s="145"/>
      <c r="E5" s="145"/>
      <c r="F5" s="145"/>
      <c r="G5" s="167">
        <f>学校･選手ﾃﾞｰﾀ!$K$3</f>
        <v>0</v>
      </c>
      <c r="H5" s="167"/>
      <c r="I5" s="167"/>
      <c r="J5" s="167"/>
      <c r="K5" s="167"/>
      <c r="L5" s="167"/>
      <c r="M5" s="167"/>
      <c r="N5" s="167"/>
      <c r="O5" s="167"/>
      <c r="P5" s="167"/>
      <c r="Q5" s="169" t="s">
        <v>1</v>
      </c>
      <c r="R5" s="170"/>
      <c r="S5" s="177">
        <f>学校･選手ﾃﾞｰﾀ!C5</f>
        <v>0</v>
      </c>
      <c r="T5" s="121"/>
      <c r="U5" s="152" t="s">
        <v>13</v>
      </c>
      <c r="V5" s="178">
        <f>学校･選手ﾃﾞｰﾀ!D5</f>
        <v>0</v>
      </c>
      <c r="W5" s="121"/>
      <c r="X5" s="152" t="s">
        <v>13</v>
      </c>
      <c r="Y5" s="178">
        <f>学校･選手ﾃﾞｰﾀ!E5</f>
        <v>0</v>
      </c>
      <c r="Z5" s="121"/>
      <c r="AA5" s="122"/>
      <c r="AP5" s="39" t="s">
        <v>61</v>
      </c>
    </row>
    <row r="6" spans="2:43" ht="36" customHeight="1" x14ac:dyDescent="0.4">
      <c r="B6" s="145"/>
      <c r="C6" s="145"/>
      <c r="D6" s="145"/>
      <c r="E6" s="145"/>
      <c r="F6" s="145"/>
      <c r="G6" s="158" t="str">
        <f>LEFT(学校･選手ﾃﾞｰﾀ!$F$3,1)</f>
        <v/>
      </c>
      <c r="H6" s="158"/>
      <c r="I6" s="158" t="str">
        <f>MID(学校･選手ﾃﾞｰﾀ!$F$3,2,1)</f>
        <v/>
      </c>
      <c r="J6" s="158"/>
      <c r="K6" s="158" t="str">
        <f>MID(学校･選手ﾃﾞｰﾀ!$F$3,3,1)</f>
        <v/>
      </c>
      <c r="L6" s="158"/>
      <c r="M6" s="158" t="str">
        <f>MID(学校･選手ﾃﾞｰﾀ!$F$3,4,1)</f>
        <v/>
      </c>
      <c r="N6" s="158"/>
      <c r="O6" s="158" t="str">
        <f>MID(学校･選手ﾃﾞｰﾀ!$F$3,5,1)</f>
        <v/>
      </c>
      <c r="P6" s="158"/>
      <c r="Q6" s="171"/>
      <c r="R6" s="172"/>
      <c r="S6" s="123"/>
      <c r="T6" s="124"/>
      <c r="U6" s="153"/>
      <c r="V6" s="124"/>
      <c r="W6" s="124"/>
      <c r="X6" s="153"/>
      <c r="Y6" s="124"/>
      <c r="Z6" s="124"/>
      <c r="AA6" s="125"/>
      <c r="AP6" s="39" t="s">
        <v>66</v>
      </c>
    </row>
    <row r="7" spans="2:43" ht="16.149999999999999" customHeight="1" x14ac:dyDescent="0.4">
      <c r="B7" s="134" t="s">
        <v>0</v>
      </c>
      <c r="C7" s="135"/>
      <c r="D7" s="135"/>
      <c r="E7" s="135"/>
      <c r="F7" s="136"/>
      <c r="G7" s="41" t="s">
        <v>14</v>
      </c>
      <c r="H7" s="179">
        <f>学校･選手ﾃﾞｰﾀ!H4</f>
        <v>0</v>
      </c>
      <c r="I7" s="180"/>
      <c r="J7" s="42" t="s">
        <v>13</v>
      </c>
      <c r="K7" s="181">
        <f>学校･選手ﾃﾞｰﾀ!I4</f>
        <v>0</v>
      </c>
      <c r="L7" s="182"/>
      <c r="M7" s="182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2"/>
    </row>
    <row r="8" spans="2:43" ht="31.15" customHeight="1" x14ac:dyDescent="0.4">
      <c r="B8" s="139"/>
      <c r="C8" s="140"/>
      <c r="D8" s="140"/>
      <c r="E8" s="140"/>
      <c r="F8" s="141"/>
      <c r="G8" s="163">
        <f>学校･選手ﾃﾞｰﾀ!C4</f>
        <v>0</v>
      </c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5"/>
    </row>
    <row r="9" spans="2:43" ht="10.5" customHeight="1" x14ac:dyDescent="0.4"/>
    <row r="10" spans="2:43" ht="18.399999999999999" customHeight="1" x14ac:dyDescent="0.4">
      <c r="B10" s="119" t="s">
        <v>53</v>
      </c>
      <c r="C10" s="119"/>
      <c r="D10" s="119"/>
      <c r="E10" s="119"/>
      <c r="F10" s="134" t="s">
        <v>36</v>
      </c>
      <c r="G10" s="135"/>
      <c r="H10" s="135"/>
      <c r="I10" s="136"/>
      <c r="J10" s="142" t="s">
        <v>40</v>
      </c>
      <c r="K10" s="143"/>
      <c r="L10" s="143"/>
      <c r="M10" s="143"/>
      <c r="N10" s="143"/>
      <c r="O10" s="143"/>
      <c r="P10" s="143"/>
      <c r="Q10" s="144"/>
      <c r="R10" s="119" t="s">
        <v>15</v>
      </c>
      <c r="S10" s="119"/>
      <c r="T10" s="119" t="s">
        <v>16</v>
      </c>
      <c r="U10" s="119"/>
      <c r="V10" s="145" t="s">
        <v>142</v>
      </c>
      <c r="W10" s="146"/>
      <c r="X10" s="146"/>
      <c r="Y10" s="146"/>
      <c r="Z10" s="146"/>
      <c r="AA10" s="146"/>
      <c r="AD10" s="147" t="s">
        <v>41</v>
      </c>
      <c r="AM10" s="149" t="s">
        <v>143</v>
      </c>
    </row>
    <row r="11" spans="2:43" ht="18.399999999999999" customHeight="1" x14ac:dyDescent="0.4">
      <c r="B11" s="119"/>
      <c r="C11" s="119"/>
      <c r="D11" s="119"/>
      <c r="E11" s="119"/>
      <c r="F11" s="137"/>
      <c r="G11" s="111"/>
      <c r="H11" s="111"/>
      <c r="I11" s="138"/>
      <c r="J11" s="134" t="s">
        <v>22</v>
      </c>
      <c r="K11" s="135"/>
      <c r="L11" s="135"/>
      <c r="M11" s="135"/>
      <c r="N11" s="135"/>
      <c r="O11" s="135"/>
      <c r="P11" s="135"/>
      <c r="Q11" s="136"/>
      <c r="R11" s="119"/>
      <c r="S11" s="119"/>
      <c r="T11" s="119"/>
      <c r="U11" s="119"/>
      <c r="V11" s="146"/>
      <c r="W11" s="146"/>
      <c r="X11" s="146"/>
      <c r="Y11" s="146"/>
      <c r="Z11" s="146"/>
      <c r="AA11" s="146"/>
      <c r="AD11" s="148"/>
      <c r="AM11" s="150"/>
    </row>
    <row r="12" spans="2:43" ht="18.399999999999999" customHeight="1" x14ac:dyDescent="0.4">
      <c r="B12" s="119"/>
      <c r="C12" s="119"/>
      <c r="D12" s="119"/>
      <c r="E12" s="119"/>
      <c r="F12" s="139"/>
      <c r="G12" s="140"/>
      <c r="H12" s="140"/>
      <c r="I12" s="141"/>
      <c r="J12" s="139"/>
      <c r="K12" s="140"/>
      <c r="L12" s="140"/>
      <c r="M12" s="140"/>
      <c r="N12" s="140"/>
      <c r="O12" s="140"/>
      <c r="P12" s="140"/>
      <c r="Q12" s="141"/>
      <c r="R12" s="119"/>
      <c r="S12" s="119"/>
      <c r="T12" s="119"/>
      <c r="U12" s="119"/>
      <c r="V12" s="146" t="s">
        <v>17</v>
      </c>
      <c r="W12" s="146"/>
      <c r="X12" s="146" t="s">
        <v>19</v>
      </c>
      <c r="Y12" s="146"/>
      <c r="Z12" s="146" t="s">
        <v>18</v>
      </c>
      <c r="AA12" s="146"/>
      <c r="AD12" s="148"/>
      <c r="AM12" s="151"/>
    </row>
    <row r="13" spans="2:43" ht="18" customHeight="1" x14ac:dyDescent="0.4">
      <c r="B13" s="119" t="s">
        <v>12</v>
      </c>
      <c r="C13" s="119"/>
      <c r="D13" s="119"/>
      <c r="E13" s="119"/>
      <c r="F13" s="120" t="str">
        <f>IF(AD13="","",VLOOKUP(AD13,学校･選手ﾃﾞｰﾀ!$A$13:$J$42,2))</f>
        <v/>
      </c>
      <c r="G13" s="121"/>
      <c r="H13" s="121"/>
      <c r="I13" s="122"/>
      <c r="J13" s="126" t="str">
        <f>IF(AD13="","",VLOOKUP(AD13,学校･選手ﾃﾞｰﾀ!$A$13:$J$42,4))</f>
        <v/>
      </c>
      <c r="K13" s="126"/>
      <c r="L13" s="126"/>
      <c r="M13" s="126"/>
      <c r="N13" s="126"/>
      <c r="O13" s="126"/>
      <c r="P13" s="126"/>
      <c r="Q13" s="127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D13" s="175"/>
      <c r="AM13" s="107"/>
    </row>
    <row r="14" spans="2:43" ht="27.4" customHeight="1" x14ac:dyDescent="0.4">
      <c r="B14" s="119"/>
      <c r="C14" s="119"/>
      <c r="D14" s="119"/>
      <c r="E14" s="119"/>
      <c r="F14" s="123"/>
      <c r="G14" s="124"/>
      <c r="H14" s="124"/>
      <c r="I14" s="125"/>
      <c r="J14" s="109" t="str">
        <f>IF(AD13="","",VLOOKUP(AD13,学校･選手ﾃﾞｰﾀ!$A$13:$J$42,3))</f>
        <v/>
      </c>
      <c r="K14" s="109"/>
      <c r="L14" s="109"/>
      <c r="M14" s="109"/>
      <c r="N14" s="109"/>
      <c r="O14" s="109"/>
      <c r="P14" s="109"/>
      <c r="Q14" s="110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D14" s="176"/>
      <c r="AM14" s="108"/>
    </row>
    <row r="15" spans="2:43" ht="18" customHeight="1" x14ac:dyDescent="0.4">
      <c r="B15" s="119" t="s">
        <v>2</v>
      </c>
      <c r="C15" s="119"/>
      <c r="D15" s="119"/>
      <c r="E15" s="119"/>
      <c r="F15" s="120" t="str">
        <f>IF(AD15="","",VLOOKUP(AD15,学校･選手ﾃﾞｰﾀ!$A$13:$J$42,2))</f>
        <v/>
      </c>
      <c r="G15" s="121"/>
      <c r="H15" s="121"/>
      <c r="I15" s="122"/>
      <c r="J15" s="126" t="str">
        <f>IF(AD15="","",VLOOKUP(AD15,学校･選手ﾃﾞｰﾀ!$A$13:$J$42,4))</f>
        <v/>
      </c>
      <c r="K15" s="126"/>
      <c r="L15" s="126"/>
      <c r="M15" s="126"/>
      <c r="N15" s="126"/>
      <c r="O15" s="126"/>
      <c r="P15" s="126"/>
      <c r="Q15" s="127"/>
      <c r="R15" s="112" t="str">
        <f>IF(AD15="","",VLOOKUP(AD15,学校･選手ﾃﾞｰﾀ!$A$13:$J$42,10))</f>
        <v/>
      </c>
      <c r="S15" s="112"/>
      <c r="T15" s="112" t="str">
        <f>IF(AD15="","",DATEDIF(AM15,$AO$1,"Y"))</f>
        <v/>
      </c>
      <c r="U15" s="112"/>
      <c r="V15" s="117"/>
      <c r="W15" s="117"/>
      <c r="X15" s="117"/>
      <c r="Y15" s="117"/>
      <c r="Z15" s="117"/>
      <c r="AA15" s="117"/>
      <c r="AD15" s="175"/>
      <c r="AM15" s="107" t="str">
        <f>IF(AD15="","",VLOOKUP(AD15,学校･選手ﾃﾞｰﾀ!$A$13:$J$42,7))</f>
        <v/>
      </c>
    </row>
    <row r="16" spans="2:43" ht="27.4" customHeight="1" x14ac:dyDescent="0.4">
      <c r="B16" s="119"/>
      <c r="C16" s="119"/>
      <c r="D16" s="119"/>
      <c r="E16" s="119"/>
      <c r="F16" s="123"/>
      <c r="G16" s="124"/>
      <c r="H16" s="124"/>
      <c r="I16" s="125"/>
      <c r="J16" s="109" t="str">
        <f>IF(AD15="","",VLOOKUP(AD15,学校･選手ﾃﾞｰﾀ!$A$13:$J$42,3))</f>
        <v/>
      </c>
      <c r="K16" s="109"/>
      <c r="L16" s="109"/>
      <c r="M16" s="109"/>
      <c r="N16" s="109"/>
      <c r="O16" s="109"/>
      <c r="P16" s="109"/>
      <c r="Q16" s="110"/>
      <c r="R16" s="112"/>
      <c r="S16" s="112"/>
      <c r="T16" s="112"/>
      <c r="U16" s="112"/>
      <c r="V16" s="117"/>
      <c r="W16" s="117"/>
      <c r="X16" s="117"/>
      <c r="Y16" s="117"/>
      <c r="Z16" s="117"/>
      <c r="AA16" s="117"/>
      <c r="AD16" s="176"/>
      <c r="AM16" s="108"/>
    </row>
    <row r="17" spans="2:39" ht="18" customHeight="1" x14ac:dyDescent="0.4">
      <c r="B17" s="119" t="s">
        <v>3</v>
      </c>
      <c r="C17" s="119"/>
      <c r="D17" s="119"/>
      <c r="E17" s="119"/>
      <c r="F17" s="120" t="str">
        <f>IF(AD17="","",VLOOKUP(AD17,学校･選手ﾃﾞｰﾀ!$A$13:$J$42,2))</f>
        <v/>
      </c>
      <c r="G17" s="121"/>
      <c r="H17" s="121"/>
      <c r="I17" s="122"/>
      <c r="J17" s="126" t="str">
        <f>IF(AD17="","",VLOOKUP(AD17,学校･選手ﾃﾞｰﾀ!$A$13:$J$42,4))</f>
        <v/>
      </c>
      <c r="K17" s="126"/>
      <c r="L17" s="126"/>
      <c r="M17" s="126"/>
      <c r="N17" s="126"/>
      <c r="O17" s="126"/>
      <c r="P17" s="126"/>
      <c r="Q17" s="127"/>
      <c r="R17" s="112" t="str">
        <f>IF(AD17="","",VLOOKUP(AD17,学校･選手ﾃﾞｰﾀ!$A$13:$J$42,10))</f>
        <v/>
      </c>
      <c r="S17" s="112"/>
      <c r="T17" s="112" t="str">
        <f>IF(AD17="","",DATEDIF(AM17,$AO$1,"Y"))</f>
        <v/>
      </c>
      <c r="U17" s="112"/>
      <c r="V17" s="117"/>
      <c r="W17" s="117"/>
      <c r="X17" s="117"/>
      <c r="Y17" s="117"/>
      <c r="Z17" s="117"/>
      <c r="AA17" s="117"/>
      <c r="AD17" s="175"/>
      <c r="AM17" s="107" t="str">
        <f>IF(AD17="","",VLOOKUP(AD17,学校･選手ﾃﾞｰﾀ!$A$13:$J$42,7))</f>
        <v/>
      </c>
    </row>
    <row r="18" spans="2:39" ht="27.4" customHeight="1" x14ac:dyDescent="0.4">
      <c r="B18" s="119"/>
      <c r="C18" s="119"/>
      <c r="D18" s="119"/>
      <c r="E18" s="119"/>
      <c r="F18" s="123"/>
      <c r="G18" s="124"/>
      <c r="H18" s="124"/>
      <c r="I18" s="125"/>
      <c r="J18" s="109" t="str">
        <f>IF(AD17="","",VLOOKUP(AD17,学校･選手ﾃﾞｰﾀ!$A$13:$J$42,3))</f>
        <v/>
      </c>
      <c r="K18" s="109"/>
      <c r="L18" s="109"/>
      <c r="M18" s="109"/>
      <c r="N18" s="109"/>
      <c r="O18" s="109"/>
      <c r="P18" s="109"/>
      <c r="Q18" s="110"/>
      <c r="R18" s="112"/>
      <c r="S18" s="112"/>
      <c r="T18" s="112"/>
      <c r="U18" s="112"/>
      <c r="V18" s="117"/>
      <c r="W18" s="117"/>
      <c r="X18" s="117"/>
      <c r="Y18" s="117"/>
      <c r="Z18" s="117"/>
      <c r="AA18" s="117"/>
      <c r="AD18" s="176"/>
      <c r="AM18" s="108"/>
    </row>
    <row r="19" spans="2:39" ht="18" customHeight="1" x14ac:dyDescent="0.4">
      <c r="B19" s="119" t="s">
        <v>4</v>
      </c>
      <c r="C19" s="119"/>
      <c r="D19" s="119"/>
      <c r="E19" s="119"/>
      <c r="F19" s="120" t="str">
        <f>IF(AD19="","",VLOOKUP(AD19,学校･選手ﾃﾞｰﾀ!$A$13:$J$42,2))</f>
        <v/>
      </c>
      <c r="G19" s="121"/>
      <c r="H19" s="121"/>
      <c r="I19" s="122"/>
      <c r="J19" s="126" t="str">
        <f>IF(AD19="","",VLOOKUP(AD19,学校･選手ﾃﾞｰﾀ!$A$13:$J$42,4))</f>
        <v/>
      </c>
      <c r="K19" s="126"/>
      <c r="L19" s="126"/>
      <c r="M19" s="126"/>
      <c r="N19" s="126"/>
      <c r="O19" s="126"/>
      <c r="P19" s="126"/>
      <c r="Q19" s="127"/>
      <c r="R19" s="112" t="str">
        <f>IF(AD19="","",VLOOKUP(AD19,学校･選手ﾃﾞｰﾀ!$A$13:$J$42,10))</f>
        <v/>
      </c>
      <c r="S19" s="112"/>
      <c r="T19" s="112" t="str">
        <f>IF(AD19="","",DATEDIF(AM19,$AO$1,"Y"))</f>
        <v/>
      </c>
      <c r="U19" s="112"/>
      <c r="V19" s="117"/>
      <c r="W19" s="117"/>
      <c r="X19" s="117"/>
      <c r="Y19" s="117"/>
      <c r="Z19" s="117"/>
      <c r="AA19" s="117"/>
      <c r="AD19" s="175"/>
      <c r="AM19" s="107" t="str">
        <f>IF(AD19="","",VLOOKUP(AD19,学校･選手ﾃﾞｰﾀ!$A$13:$J$42,7))</f>
        <v/>
      </c>
    </row>
    <row r="20" spans="2:39" ht="27.4" customHeight="1" x14ac:dyDescent="0.4">
      <c r="B20" s="119"/>
      <c r="C20" s="119"/>
      <c r="D20" s="119"/>
      <c r="E20" s="119"/>
      <c r="F20" s="123"/>
      <c r="G20" s="124"/>
      <c r="H20" s="124"/>
      <c r="I20" s="125"/>
      <c r="J20" s="109" t="str">
        <f>IF(AD19="","",VLOOKUP(AD19,学校･選手ﾃﾞｰﾀ!$A$13:$J$42,3))</f>
        <v/>
      </c>
      <c r="K20" s="109"/>
      <c r="L20" s="109"/>
      <c r="M20" s="109"/>
      <c r="N20" s="109"/>
      <c r="O20" s="109"/>
      <c r="P20" s="109"/>
      <c r="Q20" s="110"/>
      <c r="R20" s="112"/>
      <c r="S20" s="112"/>
      <c r="T20" s="112"/>
      <c r="U20" s="112"/>
      <c r="V20" s="117"/>
      <c r="W20" s="117"/>
      <c r="X20" s="117"/>
      <c r="Y20" s="117"/>
      <c r="Z20" s="117"/>
      <c r="AA20" s="117"/>
      <c r="AD20" s="176"/>
      <c r="AM20" s="108"/>
    </row>
    <row r="21" spans="2:39" ht="18" customHeight="1" x14ac:dyDescent="0.4">
      <c r="B21" s="119" t="s">
        <v>5</v>
      </c>
      <c r="C21" s="119"/>
      <c r="D21" s="119"/>
      <c r="E21" s="119"/>
      <c r="F21" s="120" t="str">
        <f>IF(AD21="","",VLOOKUP(AD21,学校･選手ﾃﾞｰﾀ!$A$13:$J$42,2))</f>
        <v/>
      </c>
      <c r="G21" s="121"/>
      <c r="H21" s="121"/>
      <c r="I21" s="122"/>
      <c r="J21" s="126" t="str">
        <f>IF(AD21="","",VLOOKUP(AD21,学校･選手ﾃﾞｰﾀ!$A$13:$J$42,4))</f>
        <v/>
      </c>
      <c r="K21" s="126"/>
      <c r="L21" s="126"/>
      <c r="M21" s="126"/>
      <c r="N21" s="126"/>
      <c r="O21" s="126"/>
      <c r="P21" s="126"/>
      <c r="Q21" s="127"/>
      <c r="R21" s="112" t="str">
        <f>IF(AD21="","",VLOOKUP(AD21,学校･選手ﾃﾞｰﾀ!$A$13:$J$42,10))</f>
        <v/>
      </c>
      <c r="S21" s="112"/>
      <c r="T21" s="112" t="str">
        <f>IF(AD21="","",DATEDIF(AM21,$AO$1,"Y"))</f>
        <v/>
      </c>
      <c r="U21" s="112"/>
      <c r="V21" s="117"/>
      <c r="W21" s="117"/>
      <c r="X21" s="117"/>
      <c r="Y21" s="117"/>
      <c r="Z21" s="117"/>
      <c r="AA21" s="117"/>
      <c r="AD21" s="175"/>
      <c r="AM21" s="107" t="str">
        <f>IF(AD21="","",VLOOKUP(AD21,学校･選手ﾃﾞｰﾀ!$A$13:$J$42,7))</f>
        <v/>
      </c>
    </row>
    <row r="22" spans="2:39" ht="27.4" customHeight="1" x14ac:dyDescent="0.4">
      <c r="B22" s="119"/>
      <c r="C22" s="119"/>
      <c r="D22" s="119"/>
      <c r="E22" s="119"/>
      <c r="F22" s="123"/>
      <c r="G22" s="124"/>
      <c r="H22" s="124"/>
      <c r="I22" s="125"/>
      <c r="J22" s="109" t="str">
        <f>IF(AD21="","",VLOOKUP(AD21,学校･選手ﾃﾞｰﾀ!$A$13:$J$42,3))</f>
        <v/>
      </c>
      <c r="K22" s="109"/>
      <c r="L22" s="109"/>
      <c r="M22" s="109"/>
      <c r="N22" s="109"/>
      <c r="O22" s="109"/>
      <c r="P22" s="109"/>
      <c r="Q22" s="110"/>
      <c r="R22" s="112"/>
      <c r="S22" s="112"/>
      <c r="T22" s="112"/>
      <c r="U22" s="112"/>
      <c r="V22" s="117"/>
      <c r="W22" s="117"/>
      <c r="X22" s="117"/>
      <c r="Y22" s="117"/>
      <c r="Z22" s="117"/>
      <c r="AA22" s="117"/>
      <c r="AD22" s="176"/>
      <c r="AM22" s="108"/>
    </row>
    <row r="23" spans="2:39" ht="18" customHeight="1" x14ac:dyDescent="0.4">
      <c r="B23" s="119" t="s">
        <v>6</v>
      </c>
      <c r="C23" s="119"/>
      <c r="D23" s="119"/>
      <c r="E23" s="119"/>
      <c r="F23" s="120" t="str">
        <f>IF(AD23="","",VLOOKUP(AD23,学校･選手ﾃﾞｰﾀ!$A$13:$J$42,2))</f>
        <v/>
      </c>
      <c r="G23" s="121"/>
      <c r="H23" s="121"/>
      <c r="I23" s="122"/>
      <c r="J23" s="126" t="str">
        <f>IF(AD23="","",VLOOKUP(AD23,学校･選手ﾃﾞｰﾀ!$A$13:$J$42,4))</f>
        <v/>
      </c>
      <c r="K23" s="126"/>
      <c r="L23" s="126"/>
      <c r="M23" s="126"/>
      <c r="N23" s="126"/>
      <c r="O23" s="126"/>
      <c r="P23" s="126"/>
      <c r="Q23" s="127"/>
      <c r="R23" s="112" t="str">
        <f>IF(AD23="","",VLOOKUP(AD23,学校･選手ﾃﾞｰﾀ!$A$13:$J$42,10))</f>
        <v/>
      </c>
      <c r="S23" s="112"/>
      <c r="T23" s="112" t="str">
        <f>IF(AD23="","",DATEDIF(AM23,$AO$1,"Y"))</f>
        <v/>
      </c>
      <c r="U23" s="112"/>
      <c r="V23" s="117"/>
      <c r="W23" s="117"/>
      <c r="X23" s="117"/>
      <c r="Y23" s="117"/>
      <c r="Z23" s="117"/>
      <c r="AA23" s="117"/>
      <c r="AD23" s="175"/>
      <c r="AM23" s="107" t="str">
        <f>IF(AD23="","",VLOOKUP(AD23,学校･選手ﾃﾞｰﾀ!$A$13:$J$42,7))</f>
        <v/>
      </c>
    </row>
    <row r="24" spans="2:39" ht="27.4" customHeight="1" x14ac:dyDescent="0.4">
      <c r="B24" s="119"/>
      <c r="C24" s="119"/>
      <c r="D24" s="119"/>
      <c r="E24" s="119"/>
      <c r="F24" s="123"/>
      <c r="G24" s="124"/>
      <c r="H24" s="124"/>
      <c r="I24" s="125"/>
      <c r="J24" s="109" t="str">
        <f>IF(AD23="","",VLOOKUP(AD23,学校･選手ﾃﾞｰﾀ!$A$13:$J$42,3))</f>
        <v/>
      </c>
      <c r="K24" s="109"/>
      <c r="L24" s="109"/>
      <c r="M24" s="109"/>
      <c r="N24" s="109"/>
      <c r="O24" s="109"/>
      <c r="P24" s="109"/>
      <c r="Q24" s="110"/>
      <c r="R24" s="112"/>
      <c r="S24" s="112"/>
      <c r="T24" s="112"/>
      <c r="U24" s="112"/>
      <c r="V24" s="117"/>
      <c r="W24" s="117"/>
      <c r="X24" s="117"/>
      <c r="Y24" s="117"/>
      <c r="Z24" s="117"/>
      <c r="AA24" s="117"/>
      <c r="AD24" s="176"/>
      <c r="AM24" s="108"/>
    </row>
    <row r="25" spans="2:39" ht="18" customHeight="1" x14ac:dyDescent="0.4">
      <c r="B25" s="119" t="s">
        <v>7</v>
      </c>
      <c r="C25" s="119"/>
      <c r="D25" s="119"/>
      <c r="E25" s="119"/>
      <c r="F25" s="120" t="str">
        <f>IF(AD25="","",VLOOKUP(AD25,学校･選手ﾃﾞｰﾀ!$A$13:$J$42,2))</f>
        <v/>
      </c>
      <c r="G25" s="121"/>
      <c r="H25" s="121"/>
      <c r="I25" s="122"/>
      <c r="J25" s="126" t="str">
        <f>IF(AD25="","",VLOOKUP(AD25,学校･選手ﾃﾞｰﾀ!$A$13:$J$42,4))</f>
        <v/>
      </c>
      <c r="K25" s="126"/>
      <c r="L25" s="126"/>
      <c r="M25" s="126"/>
      <c r="N25" s="126"/>
      <c r="O25" s="126"/>
      <c r="P25" s="126"/>
      <c r="Q25" s="127"/>
      <c r="R25" s="112" t="str">
        <f>IF(AD25="","",VLOOKUP(AD25,学校･選手ﾃﾞｰﾀ!$A$13:$J$42,10))</f>
        <v/>
      </c>
      <c r="S25" s="112"/>
      <c r="T25" s="112" t="str">
        <f>IF(AD25="","",DATEDIF(AM25,$AO$1,"Y"))</f>
        <v/>
      </c>
      <c r="U25" s="112"/>
      <c r="V25" s="117"/>
      <c r="W25" s="117"/>
      <c r="X25" s="117"/>
      <c r="Y25" s="117"/>
      <c r="Z25" s="117"/>
      <c r="AA25" s="117"/>
      <c r="AD25" s="175"/>
      <c r="AM25" s="107" t="str">
        <f>IF(AD25="","",VLOOKUP(AD25,学校･選手ﾃﾞｰﾀ!$A$13:$J$42,7))</f>
        <v/>
      </c>
    </row>
    <row r="26" spans="2:39" ht="27.4" customHeight="1" x14ac:dyDescent="0.4">
      <c r="B26" s="119"/>
      <c r="C26" s="119"/>
      <c r="D26" s="119"/>
      <c r="E26" s="119"/>
      <c r="F26" s="123"/>
      <c r="G26" s="124"/>
      <c r="H26" s="124"/>
      <c r="I26" s="125"/>
      <c r="J26" s="109" t="str">
        <f>IF(AD25="","",VLOOKUP(AD25,学校･選手ﾃﾞｰﾀ!$A$13:$J$42,3))</f>
        <v/>
      </c>
      <c r="K26" s="109"/>
      <c r="L26" s="109"/>
      <c r="M26" s="109"/>
      <c r="N26" s="109"/>
      <c r="O26" s="109"/>
      <c r="P26" s="109"/>
      <c r="Q26" s="110"/>
      <c r="R26" s="112"/>
      <c r="S26" s="112"/>
      <c r="T26" s="112"/>
      <c r="U26" s="112"/>
      <c r="V26" s="117"/>
      <c r="W26" s="117"/>
      <c r="X26" s="117"/>
      <c r="Y26" s="117"/>
      <c r="Z26" s="117"/>
      <c r="AA26" s="117"/>
      <c r="AD26" s="176"/>
      <c r="AM26" s="108"/>
    </row>
    <row r="27" spans="2:39" ht="18" customHeight="1" x14ac:dyDescent="0.4">
      <c r="B27" s="119" t="s">
        <v>8</v>
      </c>
      <c r="C27" s="119"/>
      <c r="D27" s="119"/>
      <c r="E27" s="119"/>
      <c r="F27" s="120" t="str">
        <f>IF(AD27="","",VLOOKUP(AD27,学校･選手ﾃﾞｰﾀ!$A$13:$J$42,2))</f>
        <v/>
      </c>
      <c r="G27" s="121"/>
      <c r="H27" s="121"/>
      <c r="I27" s="122"/>
      <c r="J27" s="126" t="str">
        <f>IF(AD27="","",VLOOKUP(AD27,学校･選手ﾃﾞｰﾀ!$A$13:$J$42,4))</f>
        <v/>
      </c>
      <c r="K27" s="126"/>
      <c r="L27" s="126"/>
      <c r="M27" s="126"/>
      <c r="N27" s="126"/>
      <c r="O27" s="126"/>
      <c r="P27" s="126"/>
      <c r="Q27" s="127"/>
      <c r="R27" s="112" t="str">
        <f>IF(AD27="","",VLOOKUP(AD27,学校･選手ﾃﾞｰﾀ!$A$13:$J$42,10))</f>
        <v/>
      </c>
      <c r="S27" s="112"/>
      <c r="T27" s="112" t="str">
        <f>IF(AD27="","",DATEDIF(AM27,$AO$1,"Y"))</f>
        <v/>
      </c>
      <c r="U27" s="112"/>
      <c r="V27" s="117"/>
      <c r="W27" s="117"/>
      <c r="X27" s="117"/>
      <c r="Y27" s="117"/>
      <c r="Z27" s="117"/>
      <c r="AA27" s="117"/>
      <c r="AD27" s="175"/>
      <c r="AM27" s="107" t="str">
        <f>IF(AD27="","",VLOOKUP(AD27,学校･選手ﾃﾞｰﾀ!$A$13:$J$42,7))</f>
        <v/>
      </c>
    </row>
    <row r="28" spans="2:39" ht="27.4" customHeight="1" x14ac:dyDescent="0.4">
      <c r="B28" s="119"/>
      <c r="C28" s="119"/>
      <c r="D28" s="119"/>
      <c r="E28" s="119"/>
      <c r="F28" s="123"/>
      <c r="G28" s="124"/>
      <c r="H28" s="124"/>
      <c r="I28" s="125"/>
      <c r="J28" s="109" t="str">
        <f>IF(AD27="","",VLOOKUP(AD27,学校･選手ﾃﾞｰﾀ!$A$13:$J$42,3))</f>
        <v/>
      </c>
      <c r="K28" s="109"/>
      <c r="L28" s="109"/>
      <c r="M28" s="109"/>
      <c r="N28" s="109"/>
      <c r="O28" s="109"/>
      <c r="P28" s="109"/>
      <c r="Q28" s="110"/>
      <c r="R28" s="112"/>
      <c r="S28" s="112"/>
      <c r="T28" s="112"/>
      <c r="U28" s="112"/>
      <c r="V28" s="117"/>
      <c r="W28" s="117"/>
      <c r="X28" s="117"/>
      <c r="Y28" s="117"/>
      <c r="Z28" s="117"/>
      <c r="AA28" s="117"/>
      <c r="AD28" s="176"/>
      <c r="AM28" s="108"/>
    </row>
    <row r="29" spans="2:39" ht="18" customHeight="1" x14ac:dyDescent="0.4">
      <c r="B29" s="119" t="s">
        <v>9</v>
      </c>
      <c r="C29" s="119"/>
      <c r="D29" s="119"/>
      <c r="E29" s="119"/>
      <c r="F29" s="120" t="str">
        <f>IF(AD29="","",VLOOKUP(AD29,学校･選手ﾃﾞｰﾀ!$A$13:$J$42,2))</f>
        <v/>
      </c>
      <c r="G29" s="121"/>
      <c r="H29" s="121"/>
      <c r="I29" s="122"/>
      <c r="J29" s="126" t="str">
        <f>IF(AD29="","",VLOOKUP(AD29,学校･選手ﾃﾞｰﾀ!$A$13:$J$42,4))</f>
        <v/>
      </c>
      <c r="K29" s="126"/>
      <c r="L29" s="126"/>
      <c r="M29" s="126"/>
      <c r="N29" s="126"/>
      <c r="O29" s="126"/>
      <c r="P29" s="126"/>
      <c r="Q29" s="127"/>
      <c r="R29" s="112" t="str">
        <f>IF(AD29="","",VLOOKUP(AD29,学校･選手ﾃﾞｰﾀ!$A$13:$J$42,10))</f>
        <v/>
      </c>
      <c r="S29" s="112"/>
      <c r="T29" s="112" t="str">
        <f>IF(AD29="","",DATEDIF(AM29,$AO$1,"Y"))</f>
        <v/>
      </c>
      <c r="U29" s="112"/>
      <c r="V29" s="117"/>
      <c r="W29" s="117"/>
      <c r="X29" s="117"/>
      <c r="Y29" s="117"/>
      <c r="Z29" s="117"/>
      <c r="AA29" s="117"/>
      <c r="AD29" s="175"/>
      <c r="AM29" s="107" t="str">
        <f>IF(AD29="","",VLOOKUP(AD29,学校･選手ﾃﾞｰﾀ!$A$13:$J$42,7))</f>
        <v/>
      </c>
    </row>
    <row r="30" spans="2:39" ht="27.4" customHeight="1" x14ac:dyDescent="0.4">
      <c r="B30" s="119"/>
      <c r="C30" s="119"/>
      <c r="D30" s="119"/>
      <c r="E30" s="119"/>
      <c r="F30" s="123"/>
      <c r="G30" s="124"/>
      <c r="H30" s="124"/>
      <c r="I30" s="125"/>
      <c r="J30" s="109" t="str">
        <f>IF(AD29="","",VLOOKUP(AD29,学校･選手ﾃﾞｰﾀ!$A$13:$J$42,3))</f>
        <v/>
      </c>
      <c r="K30" s="109"/>
      <c r="L30" s="109"/>
      <c r="M30" s="109"/>
      <c r="N30" s="109"/>
      <c r="O30" s="109"/>
      <c r="P30" s="109"/>
      <c r="Q30" s="110"/>
      <c r="R30" s="112"/>
      <c r="S30" s="112"/>
      <c r="T30" s="112"/>
      <c r="U30" s="112"/>
      <c r="V30" s="117"/>
      <c r="W30" s="117"/>
      <c r="X30" s="117"/>
      <c r="Y30" s="117"/>
      <c r="Z30" s="117"/>
      <c r="AA30" s="117"/>
      <c r="AD30" s="176"/>
      <c r="AM30" s="108"/>
    </row>
    <row r="31" spans="2:39" ht="15.4" customHeight="1" x14ac:dyDescent="0.4">
      <c r="B31" s="119" t="s">
        <v>20</v>
      </c>
      <c r="C31" s="119"/>
      <c r="D31" s="119"/>
      <c r="E31" s="119"/>
      <c r="F31" s="120" t="str">
        <f>IF(AD31="","",VLOOKUP(AD31,学校･選手ﾃﾞｰﾀ!$A$13:$J$42,2))</f>
        <v/>
      </c>
      <c r="G31" s="121"/>
      <c r="H31" s="121"/>
      <c r="I31" s="122"/>
      <c r="J31" s="126" t="str">
        <f>IF(AD31="","",VLOOKUP(AD31,学校･選手ﾃﾞｰﾀ!$A$13:$J$42,4))</f>
        <v/>
      </c>
      <c r="K31" s="126"/>
      <c r="L31" s="126"/>
      <c r="M31" s="126"/>
      <c r="N31" s="126"/>
      <c r="O31" s="126"/>
      <c r="P31" s="126"/>
      <c r="Q31" s="127"/>
      <c r="R31" s="112" t="str">
        <f>IF(AD31="","",VLOOKUP(AD31,学校･選手ﾃﾞｰﾀ!$A$13:$J$42,10))</f>
        <v/>
      </c>
      <c r="S31" s="112"/>
      <c r="T31" s="112" t="str">
        <f>IF(AD31="","",DATEDIF(AM31,$AO$1,"Y"))</f>
        <v/>
      </c>
      <c r="U31" s="112"/>
      <c r="V31" s="128"/>
      <c r="W31" s="128"/>
      <c r="X31" s="117"/>
      <c r="Y31" s="117"/>
      <c r="Z31" s="117"/>
      <c r="AA31" s="117"/>
      <c r="AD31" s="118"/>
      <c r="AM31" s="107" t="str">
        <f>IF(AD31="","",VLOOKUP(AD31,学校･選手ﾃﾞｰﾀ!$A$13:$J$42,7))</f>
        <v/>
      </c>
    </row>
    <row r="32" spans="2:39" ht="27.4" customHeight="1" x14ac:dyDescent="0.4">
      <c r="B32" s="119"/>
      <c r="C32" s="119"/>
      <c r="D32" s="119"/>
      <c r="E32" s="119"/>
      <c r="F32" s="123"/>
      <c r="G32" s="124"/>
      <c r="H32" s="124"/>
      <c r="I32" s="125"/>
      <c r="J32" s="109" t="str">
        <f>IF(AD31="","",VLOOKUP(AD31,学校･選手ﾃﾞｰﾀ!$A$13:$J$42,3))</f>
        <v/>
      </c>
      <c r="K32" s="109"/>
      <c r="L32" s="109"/>
      <c r="M32" s="109"/>
      <c r="N32" s="109"/>
      <c r="O32" s="109"/>
      <c r="P32" s="109"/>
      <c r="Q32" s="110"/>
      <c r="R32" s="112"/>
      <c r="S32" s="112"/>
      <c r="T32" s="112"/>
      <c r="U32" s="112"/>
      <c r="V32" s="128"/>
      <c r="W32" s="128"/>
      <c r="X32" s="117"/>
      <c r="Y32" s="117"/>
      <c r="Z32" s="117"/>
      <c r="AA32" s="117"/>
      <c r="AD32" s="118"/>
      <c r="AM32" s="108"/>
    </row>
    <row r="33" spans="1:39" ht="18" customHeight="1" x14ac:dyDescent="0.4">
      <c r="B33" s="119" t="s">
        <v>21</v>
      </c>
      <c r="C33" s="119"/>
      <c r="D33" s="119"/>
      <c r="E33" s="119"/>
      <c r="F33" s="120" t="str">
        <f>IF(AD33="","",VLOOKUP(AD33,学校･選手ﾃﾞｰﾀ!$A$13:$J$42,2))</f>
        <v/>
      </c>
      <c r="G33" s="121"/>
      <c r="H33" s="121"/>
      <c r="I33" s="122"/>
      <c r="J33" s="126" t="str">
        <f>IF(AD33="","",VLOOKUP(AD33,学校･選手ﾃﾞｰﾀ!$A$13:$J$42,4))</f>
        <v/>
      </c>
      <c r="K33" s="126"/>
      <c r="L33" s="126"/>
      <c r="M33" s="126"/>
      <c r="N33" s="126"/>
      <c r="O33" s="126"/>
      <c r="P33" s="126"/>
      <c r="Q33" s="127"/>
      <c r="R33" s="112" t="str">
        <f>IF(AD33="","",VLOOKUP(AD33,学校･選手ﾃﾞｰﾀ!$A$13:$J$42,10))</f>
        <v/>
      </c>
      <c r="S33" s="112"/>
      <c r="T33" s="112" t="str">
        <f>IF(AD33="","",DATEDIF(AM33,$AO$1,"Y"))</f>
        <v/>
      </c>
      <c r="U33" s="112"/>
      <c r="V33" s="128"/>
      <c r="W33" s="128"/>
      <c r="X33" s="117"/>
      <c r="Y33" s="117"/>
      <c r="Z33" s="117"/>
      <c r="AA33" s="117"/>
      <c r="AD33" s="118"/>
      <c r="AM33" s="107" t="str">
        <f>IF(AD33="","",VLOOKUP(AD33,学校･選手ﾃﾞｰﾀ!$A$13:$J$42,7))</f>
        <v/>
      </c>
    </row>
    <row r="34" spans="1:39" ht="27.4" customHeight="1" x14ac:dyDescent="0.4">
      <c r="B34" s="119"/>
      <c r="C34" s="119"/>
      <c r="D34" s="119"/>
      <c r="E34" s="119"/>
      <c r="F34" s="123"/>
      <c r="G34" s="124"/>
      <c r="H34" s="124"/>
      <c r="I34" s="125"/>
      <c r="J34" s="109" t="str">
        <f>IF(AD33="","",VLOOKUP(AD33,学校･選手ﾃﾞｰﾀ!$A$13:$J$42,3))</f>
        <v/>
      </c>
      <c r="K34" s="109"/>
      <c r="L34" s="109"/>
      <c r="M34" s="109"/>
      <c r="N34" s="109"/>
      <c r="O34" s="109"/>
      <c r="P34" s="109"/>
      <c r="Q34" s="110"/>
      <c r="R34" s="112"/>
      <c r="S34" s="112"/>
      <c r="T34" s="112"/>
      <c r="U34" s="112"/>
      <c r="V34" s="128"/>
      <c r="W34" s="128"/>
      <c r="X34" s="117"/>
      <c r="Y34" s="117"/>
      <c r="Z34" s="117"/>
      <c r="AA34" s="117"/>
      <c r="AD34" s="118"/>
      <c r="AM34" s="108"/>
    </row>
    <row r="35" spans="1:39" ht="10.9" customHeight="1" x14ac:dyDescent="0.4"/>
    <row r="36" spans="1:39" ht="13.5" customHeight="1" x14ac:dyDescent="0.4">
      <c r="F36" s="111" t="s">
        <v>10</v>
      </c>
      <c r="G36" s="111"/>
      <c r="H36" s="111"/>
      <c r="I36" s="111"/>
      <c r="J36" s="111"/>
      <c r="K36" s="112" t="str">
        <f>IF(学校･選手ﾃﾞｰﾀ!F6="","",学校･選手ﾃﾞｰﾀ!F6)</f>
        <v/>
      </c>
      <c r="L36" s="112"/>
      <c r="M36" s="112"/>
      <c r="N36" s="112"/>
      <c r="O36" s="112"/>
      <c r="P36" s="112"/>
      <c r="Q36" s="112"/>
      <c r="R36" s="112"/>
      <c r="S36" s="112"/>
      <c r="T36" s="112"/>
      <c r="U36" s="113" t="s">
        <v>23</v>
      </c>
      <c r="V36" s="114"/>
      <c r="W36" s="114"/>
      <c r="X36" s="114"/>
      <c r="Y36" s="114"/>
      <c r="Z36" s="114"/>
      <c r="AA36" s="114"/>
    </row>
    <row r="37" spans="1:39" ht="13.5" customHeight="1" x14ac:dyDescent="0.4">
      <c r="F37" s="111"/>
      <c r="G37" s="111"/>
      <c r="H37" s="111"/>
      <c r="I37" s="111"/>
      <c r="J37" s="111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3"/>
      <c r="V37" s="114"/>
      <c r="W37" s="114"/>
      <c r="X37" s="114"/>
      <c r="Y37" s="114"/>
      <c r="Z37" s="114"/>
      <c r="AA37" s="114"/>
    </row>
    <row r="38" spans="1:39" x14ac:dyDescent="0.4">
      <c r="B38" s="115" t="s">
        <v>24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</row>
    <row r="39" spans="1:39" x14ac:dyDescent="0.4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</row>
    <row r="40" spans="1:39" ht="16.149999999999999" customHeight="1" x14ac:dyDescent="0.4">
      <c r="E40" s="116">
        <f ca="1">TODAY()</f>
        <v>45203</v>
      </c>
      <c r="F40" s="116"/>
      <c r="G40" s="116"/>
      <c r="H40" s="116"/>
      <c r="I40" s="116"/>
      <c r="J40" s="116"/>
      <c r="AF40" s="43" t="s">
        <v>99</v>
      </c>
    </row>
    <row r="41" spans="1:39" x14ac:dyDescent="0.4">
      <c r="E41" s="116"/>
      <c r="F41" s="116"/>
      <c r="G41" s="116"/>
      <c r="H41" s="116"/>
      <c r="I41" s="116"/>
      <c r="J41" s="116"/>
    </row>
    <row r="42" spans="1:39" ht="14.65" customHeight="1" x14ac:dyDescent="0.4">
      <c r="E42" s="129" t="str">
        <f>学校･選手ﾃﾞｰﾀ!$C$3&amp;"長"</f>
        <v>長</v>
      </c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31">
        <f>学校･選手ﾃﾞｰﾀ!$C$6</f>
        <v>0</v>
      </c>
      <c r="R42" s="131"/>
      <c r="S42" s="131"/>
      <c r="T42" s="131"/>
      <c r="U42" s="131"/>
      <c r="V42" s="131"/>
      <c r="W42" s="131"/>
      <c r="X42" s="131"/>
      <c r="Y42" s="131"/>
    </row>
    <row r="43" spans="1:39" ht="14.65" customHeight="1" x14ac:dyDescent="0.4"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2"/>
      <c r="R43" s="132"/>
      <c r="S43" s="132"/>
      <c r="T43" s="132"/>
      <c r="U43" s="132"/>
      <c r="V43" s="132"/>
      <c r="W43" s="132"/>
      <c r="X43" s="132"/>
      <c r="Y43" s="132"/>
    </row>
    <row r="45" spans="1:39" ht="30" customHeight="1" x14ac:dyDescent="0.4">
      <c r="A45" s="44" t="s">
        <v>88</v>
      </c>
    </row>
    <row r="46" spans="1:39" ht="47.25" customHeight="1" x14ac:dyDescent="0.4">
      <c r="B46" s="22"/>
      <c r="C46" s="22"/>
      <c r="D46" s="22"/>
      <c r="E46" s="106" t="s">
        <v>193</v>
      </c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22"/>
      <c r="AA46" s="22"/>
    </row>
    <row r="47" spans="1:39" ht="27" customHeight="1" x14ac:dyDescent="0.4">
      <c r="C47" s="22"/>
      <c r="D47" s="22"/>
      <c r="E47" s="22"/>
      <c r="F47" s="22"/>
      <c r="G47" s="166" t="s">
        <v>11</v>
      </c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22"/>
      <c r="Y47" s="22"/>
      <c r="Z47" s="22"/>
      <c r="AA47" s="22"/>
    </row>
    <row r="48" spans="1:39" ht="10.15" customHeight="1" x14ac:dyDescent="0.4">
      <c r="C48" s="22"/>
      <c r="D48" s="22"/>
      <c r="E48" s="22"/>
      <c r="F48" s="22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  <c r="Y48" s="22"/>
      <c r="Z48" s="22"/>
      <c r="AA48" s="22"/>
    </row>
    <row r="49" spans="2:39" ht="27" customHeight="1" x14ac:dyDescent="0.4">
      <c r="B49" s="119" t="s">
        <v>54</v>
      </c>
      <c r="C49" s="119"/>
      <c r="D49" s="119"/>
      <c r="E49" s="112">
        <f>E4</f>
        <v>0</v>
      </c>
      <c r="F49" s="112"/>
      <c r="G49" s="112"/>
      <c r="H49" s="112"/>
      <c r="I49" s="167" t="s">
        <v>60</v>
      </c>
      <c r="J49" s="167"/>
      <c r="K49" s="168">
        <f>K4</f>
        <v>0</v>
      </c>
      <c r="L49" s="168"/>
      <c r="M49" s="168"/>
      <c r="N49" s="168"/>
    </row>
    <row r="50" spans="2:39" ht="18" customHeight="1" x14ac:dyDescent="0.4">
      <c r="B50" s="145" t="s">
        <v>141</v>
      </c>
      <c r="C50" s="145"/>
      <c r="D50" s="145"/>
      <c r="E50" s="145"/>
      <c r="F50" s="145"/>
      <c r="G50" s="167">
        <f>学校･選手ﾃﾞｰﾀ!$K$3</f>
        <v>0</v>
      </c>
      <c r="H50" s="167"/>
      <c r="I50" s="167"/>
      <c r="J50" s="167"/>
      <c r="K50" s="167"/>
      <c r="L50" s="167"/>
      <c r="M50" s="167"/>
      <c r="N50" s="167"/>
      <c r="O50" s="167"/>
      <c r="P50" s="167"/>
      <c r="Q50" s="169" t="s">
        <v>1</v>
      </c>
      <c r="R50" s="170"/>
      <c r="S50" s="173">
        <f>S5</f>
        <v>0</v>
      </c>
      <c r="T50" s="154"/>
      <c r="U50" s="152" t="s">
        <v>13</v>
      </c>
      <c r="V50" s="154">
        <f>V5</f>
        <v>0</v>
      </c>
      <c r="W50" s="154"/>
      <c r="X50" s="152" t="s">
        <v>13</v>
      </c>
      <c r="Y50" s="154">
        <f>Y5</f>
        <v>0</v>
      </c>
      <c r="Z50" s="154"/>
      <c r="AA50" s="155"/>
    </row>
    <row r="51" spans="2:39" ht="36" customHeight="1" x14ac:dyDescent="0.4">
      <c r="B51" s="145"/>
      <c r="C51" s="145"/>
      <c r="D51" s="145"/>
      <c r="E51" s="145"/>
      <c r="F51" s="145"/>
      <c r="G51" s="158" t="str">
        <f>LEFT(学校･選手ﾃﾞｰﾀ!$F$3,1)</f>
        <v/>
      </c>
      <c r="H51" s="158"/>
      <c r="I51" s="158" t="str">
        <f>MID(学校･選手ﾃﾞｰﾀ!$F$3,2,1)</f>
        <v/>
      </c>
      <c r="J51" s="158"/>
      <c r="K51" s="158" t="str">
        <f>MID(学校･選手ﾃﾞｰﾀ!$F$3,3,1)</f>
        <v/>
      </c>
      <c r="L51" s="158"/>
      <c r="M51" s="158" t="str">
        <f>MID(学校･選手ﾃﾞｰﾀ!$F$3,4,1)</f>
        <v/>
      </c>
      <c r="N51" s="158"/>
      <c r="O51" s="158" t="str">
        <f>MID(学校･選手ﾃﾞｰﾀ!$F$3,5,1)</f>
        <v/>
      </c>
      <c r="P51" s="158"/>
      <c r="Q51" s="171"/>
      <c r="R51" s="172"/>
      <c r="S51" s="174"/>
      <c r="T51" s="156"/>
      <c r="U51" s="153"/>
      <c r="V51" s="156"/>
      <c r="W51" s="156"/>
      <c r="X51" s="153"/>
      <c r="Y51" s="156"/>
      <c r="Z51" s="156"/>
      <c r="AA51" s="157"/>
    </row>
    <row r="52" spans="2:39" ht="16.149999999999999" customHeight="1" x14ac:dyDescent="0.4">
      <c r="B52" s="134" t="s">
        <v>0</v>
      </c>
      <c r="C52" s="135"/>
      <c r="D52" s="135"/>
      <c r="E52" s="135"/>
      <c r="F52" s="136"/>
      <c r="G52" s="41" t="s">
        <v>14</v>
      </c>
      <c r="H52" s="159">
        <f>H7</f>
        <v>0</v>
      </c>
      <c r="I52" s="159"/>
      <c r="J52" s="42" t="s">
        <v>13</v>
      </c>
      <c r="K52" s="160">
        <f>K7</f>
        <v>0</v>
      </c>
      <c r="L52" s="160"/>
      <c r="M52" s="160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2"/>
    </row>
    <row r="53" spans="2:39" ht="31.15" customHeight="1" x14ac:dyDescent="0.4">
      <c r="B53" s="139"/>
      <c r="C53" s="140"/>
      <c r="D53" s="140"/>
      <c r="E53" s="140"/>
      <c r="F53" s="141"/>
      <c r="G53" s="163">
        <f>G8</f>
        <v>0</v>
      </c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5"/>
    </row>
    <row r="54" spans="2:39" ht="10.5" customHeight="1" x14ac:dyDescent="0.4"/>
    <row r="55" spans="2:39" ht="18.399999999999999" customHeight="1" x14ac:dyDescent="0.4">
      <c r="B55" s="119" t="s">
        <v>53</v>
      </c>
      <c r="C55" s="119"/>
      <c r="D55" s="119"/>
      <c r="E55" s="119"/>
      <c r="F55" s="134" t="s">
        <v>36</v>
      </c>
      <c r="G55" s="135"/>
      <c r="H55" s="135"/>
      <c r="I55" s="136"/>
      <c r="J55" s="142" t="s">
        <v>40</v>
      </c>
      <c r="K55" s="143"/>
      <c r="L55" s="143"/>
      <c r="M55" s="143"/>
      <c r="N55" s="143"/>
      <c r="O55" s="143"/>
      <c r="P55" s="143"/>
      <c r="Q55" s="144"/>
      <c r="R55" s="119" t="s">
        <v>15</v>
      </c>
      <c r="S55" s="119"/>
      <c r="T55" s="119" t="s">
        <v>16</v>
      </c>
      <c r="U55" s="119"/>
      <c r="V55" s="145" t="s">
        <v>142</v>
      </c>
      <c r="W55" s="146"/>
      <c r="X55" s="146"/>
      <c r="Y55" s="146"/>
      <c r="Z55" s="146"/>
      <c r="AA55" s="146"/>
      <c r="AD55" s="147" t="s">
        <v>41</v>
      </c>
      <c r="AM55" s="149" t="s">
        <v>144</v>
      </c>
    </row>
    <row r="56" spans="2:39" ht="18.399999999999999" customHeight="1" x14ac:dyDescent="0.4">
      <c r="B56" s="119"/>
      <c r="C56" s="119"/>
      <c r="D56" s="119"/>
      <c r="E56" s="119"/>
      <c r="F56" s="137"/>
      <c r="G56" s="111"/>
      <c r="H56" s="111"/>
      <c r="I56" s="138"/>
      <c r="J56" s="134" t="s">
        <v>22</v>
      </c>
      <c r="K56" s="135"/>
      <c r="L56" s="135"/>
      <c r="M56" s="135"/>
      <c r="N56" s="135"/>
      <c r="O56" s="135"/>
      <c r="P56" s="135"/>
      <c r="Q56" s="136"/>
      <c r="R56" s="119"/>
      <c r="S56" s="119"/>
      <c r="T56" s="119"/>
      <c r="U56" s="119"/>
      <c r="V56" s="146"/>
      <c r="W56" s="146"/>
      <c r="X56" s="146"/>
      <c r="Y56" s="146"/>
      <c r="Z56" s="146"/>
      <c r="AA56" s="146"/>
      <c r="AD56" s="148"/>
      <c r="AM56" s="150"/>
    </row>
    <row r="57" spans="2:39" ht="18.399999999999999" customHeight="1" x14ac:dyDescent="0.4">
      <c r="B57" s="119"/>
      <c r="C57" s="119"/>
      <c r="D57" s="119"/>
      <c r="E57" s="119"/>
      <c r="F57" s="139"/>
      <c r="G57" s="140"/>
      <c r="H57" s="140"/>
      <c r="I57" s="141"/>
      <c r="J57" s="139"/>
      <c r="K57" s="140"/>
      <c r="L57" s="140"/>
      <c r="M57" s="140"/>
      <c r="N57" s="140"/>
      <c r="O57" s="140"/>
      <c r="P57" s="140"/>
      <c r="Q57" s="141"/>
      <c r="R57" s="119"/>
      <c r="S57" s="119"/>
      <c r="T57" s="119"/>
      <c r="U57" s="119"/>
      <c r="V57" s="146" t="s">
        <v>17</v>
      </c>
      <c r="W57" s="146"/>
      <c r="X57" s="146" t="s">
        <v>19</v>
      </c>
      <c r="Y57" s="146"/>
      <c r="Z57" s="146" t="s">
        <v>18</v>
      </c>
      <c r="AA57" s="146"/>
      <c r="AD57" s="148"/>
      <c r="AM57" s="151"/>
    </row>
    <row r="58" spans="2:39" ht="18" customHeight="1" x14ac:dyDescent="0.4">
      <c r="B58" s="119" t="s">
        <v>12</v>
      </c>
      <c r="C58" s="119"/>
      <c r="D58" s="119"/>
      <c r="E58" s="119"/>
      <c r="F58" s="120" t="str">
        <f>IF(AD58="","",VLOOKUP(AD58,学校･選手ﾃﾞｰﾀ!$A$13:$J$42,2))</f>
        <v/>
      </c>
      <c r="G58" s="121"/>
      <c r="H58" s="121"/>
      <c r="I58" s="122"/>
      <c r="J58" s="126" t="str">
        <f>IF(AD58="","",VLOOKUP(AD58,学校･選手ﾃﾞｰﾀ!$A$13:$J$42,4))</f>
        <v/>
      </c>
      <c r="K58" s="126"/>
      <c r="L58" s="126"/>
      <c r="M58" s="126"/>
      <c r="N58" s="126"/>
      <c r="O58" s="126"/>
      <c r="P58" s="126"/>
      <c r="Q58" s="127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D58" s="133"/>
      <c r="AM58" s="107"/>
    </row>
    <row r="59" spans="2:39" ht="27.4" customHeight="1" x14ac:dyDescent="0.4">
      <c r="B59" s="119"/>
      <c r="C59" s="119"/>
      <c r="D59" s="119"/>
      <c r="E59" s="119"/>
      <c r="F59" s="123"/>
      <c r="G59" s="124"/>
      <c r="H59" s="124"/>
      <c r="I59" s="125"/>
      <c r="J59" s="109" t="str">
        <f>IF(AD58="","",VLOOKUP(AD58,学校･選手ﾃﾞｰﾀ!$A$13:$J$42,3))</f>
        <v/>
      </c>
      <c r="K59" s="109"/>
      <c r="L59" s="109"/>
      <c r="M59" s="109"/>
      <c r="N59" s="109"/>
      <c r="O59" s="109"/>
      <c r="P59" s="109"/>
      <c r="Q59" s="110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D59" s="133"/>
      <c r="AM59" s="108"/>
    </row>
    <row r="60" spans="2:39" ht="18" customHeight="1" x14ac:dyDescent="0.4">
      <c r="B60" s="119" t="s">
        <v>89</v>
      </c>
      <c r="C60" s="119"/>
      <c r="D60" s="119"/>
      <c r="E60" s="119"/>
      <c r="F60" s="120" t="str">
        <f>IF(AD60="","",VLOOKUP(AD60,学校･選手ﾃﾞｰﾀ!$A$13:$J$42,2))</f>
        <v/>
      </c>
      <c r="G60" s="121"/>
      <c r="H60" s="121"/>
      <c r="I60" s="122"/>
      <c r="J60" s="126" t="str">
        <f>IF(AD60="","",VLOOKUP(AD60,学校･選手ﾃﾞｰﾀ!$A$13:$J$42,4))</f>
        <v/>
      </c>
      <c r="K60" s="126"/>
      <c r="L60" s="126"/>
      <c r="M60" s="126"/>
      <c r="N60" s="126"/>
      <c r="O60" s="126"/>
      <c r="P60" s="126"/>
      <c r="Q60" s="127"/>
      <c r="R60" s="112" t="str">
        <f>IF(AD60="","",VLOOKUP(AD60,学校･選手ﾃﾞｰﾀ!$A$13:$J$42,10))</f>
        <v/>
      </c>
      <c r="S60" s="112"/>
      <c r="T60" s="112" t="str">
        <f>IF(AD60="","",DATEDIF(AM60,$AO$1,"Y"))</f>
        <v/>
      </c>
      <c r="U60" s="112"/>
      <c r="V60" s="128"/>
      <c r="W60" s="128"/>
      <c r="X60" s="117"/>
      <c r="Y60" s="117"/>
      <c r="Z60" s="117"/>
      <c r="AA60" s="117"/>
      <c r="AD60" s="118"/>
      <c r="AM60" s="107" t="str">
        <f>IF(AD60="","",VLOOKUP(AD60,学校･選手ﾃﾞｰﾀ!$A$13:$J$42,7))</f>
        <v/>
      </c>
    </row>
    <row r="61" spans="2:39" ht="27.4" customHeight="1" x14ac:dyDescent="0.4">
      <c r="B61" s="119"/>
      <c r="C61" s="119"/>
      <c r="D61" s="119"/>
      <c r="E61" s="119"/>
      <c r="F61" s="123"/>
      <c r="G61" s="124"/>
      <c r="H61" s="124"/>
      <c r="I61" s="125"/>
      <c r="J61" s="109" t="str">
        <f>IF(AD60="","",VLOOKUP(AD60,学校･選手ﾃﾞｰﾀ!$A$13:$J$42,3))</f>
        <v/>
      </c>
      <c r="K61" s="109"/>
      <c r="L61" s="109"/>
      <c r="M61" s="109"/>
      <c r="N61" s="109"/>
      <c r="O61" s="109"/>
      <c r="P61" s="109"/>
      <c r="Q61" s="110"/>
      <c r="R61" s="112"/>
      <c r="S61" s="112"/>
      <c r="T61" s="112"/>
      <c r="U61" s="112"/>
      <c r="V61" s="128"/>
      <c r="W61" s="128"/>
      <c r="X61" s="117"/>
      <c r="Y61" s="117"/>
      <c r="Z61" s="117"/>
      <c r="AA61" s="117"/>
      <c r="AD61" s="118"/>
      <c r="AM61" s="108"/>
    </row>
    <row r="62" spans="2:39" ht="18" customHeight="1" x14ac:dyDescent="0.4">
      <c r="B62" s="119" t="s">
        <v>90</v>
      </c>
      <c r="C62" s="119"/>
      <c r="D62" s="119"/>
      <c r="E62" s="119"/>
      <c r="F62" s="120" t="str">
        <f>IF(AD62="","",VLOOKUP(AD62,学校･選手ﾃﾞｰﾀ!$A$13:$J$42,2))</f>
        <v/>
      </c>
      <c r="G62" s="121"/>
      <c r="H62" s="121"/>
      <c r="I62" s="122"/>
      <c r="J62" s="126" t="str">
        <f>IF(AD62="","",VLOOKUP(AD62,学校･選手ﾃﾞｰﾀ!$A$13:$J$42,4))</f>
        <v/>
      </c>
      <c r="K62" s="126"/>
      <c r="L62" s="126"/>
      <c r="M62" s="126"/>
      <c r="N62" s="126"/>
      <c r="O62" s="126"/>
      <c r="P62" s="126"/>
      <c r="Q62" s="127"/>
      <c r="R62" s="112" t="str">
        <f>IF(AD62="","",VLOOKUP(AD62,学校･選手ﾃﾞｰﾀ!$A$13:$J$42,10))</f>
        <v/>
      </c>
      <c r="S62" s="112"/>
      <c r="T62" s="112" t="str">
        <f>IF(AD62="","",DATEDIF(AM62,$AO$1,"Y"))</f>
        <v/>
      </c>
      <c r="U62" s="112"/>
      <c r="V62" s="128"/>
      <c r="W62" s="128"/>
      <c r="X62" s="117"/>
      <c r="Y62" s="117"/>
      <c r="Z62" s="117"/>
      <c r="AA62" s="117"/>
      <c r="AD62" s="118"/>
      <c r="AM62" s="107" t="str">
        <f>IF(AD62="","",VLOOKUP(AD62,学校･選手ﾃﾞｰﾀ!$A$13:$J$42,7))</f>
        <v/>
      </c>
    </row>
    <row r="63" spans="2:39" ht="27.4" customHeight="1" x14ac:dyDescent="0.4">
      <c r="B63" s="119"/>
      <c r="C63" s="119"/>
      <c r="D63" s="119"/>
      <c r="E63" s="119"/>
      <c r="F63" s="123"/>
      <c r="G63" s="124"/>
      <c r="H63" s="124"/>
      <c r="I63" s="125"/>
      <c r="J63" s="109" t="str">
        <f>IF(AD62="","",VLOOKUP(AD62,学校･選手ﾃﾞｰﾀ!$A$13:$J$42,3))</f>
        <v/>
      </c>
      <c r="K63" s="109"/>
      <c r="L63" s="109"/>
      <c r="M63" s="109"/>
      <c r="N63" s="109"/>
      <c r="O63" s="109"/>
      <c r="P63" s="109"/>
      <c r="Q63" s="110"/>
      <c r="R63" s="112"/>
      <c r="S63" s="112"/>
      <c r="T63" s="112"/>
      <c r="U63" s="112"/>
      <c r="V63" s="128"/>
      <c r="W63" s="128"/>
      <c r="X63" s="117"/>
      <c r="Y63" s="117"/>
      <c r="Z63" s="117"/>
      <c r="AA63" s="117"/>
      <c r="AD63" s="118"/>
      <c r="AM63" s="108"/>
    </row>
    <row r="64" spans="2:39" ht="18" customHeight="1" x14ac:dyDescent="0.4">
      <c r="B64" s="119" t="s">
        <v>91</v>
      </c>
      <c r="C64" s="119"/>
      <c r="D64" s="119"/>
      <c r="E64" s="119"/>
      <c r="F64" s="120" t="str">
        <f>IF(AD64="","",VLOOKUP(AD64,学校･選手ﾃﾞｰﾀ!$A$13:$J$42,2))</f>
        <v/>
      </c>
      <c r="G64" s="121"/>
      <c r="H64" s="121"/>
      <c r="I64" s="122"/>
      <c r="J64" s="126" t="str">
        <f>IF(AD64="","",VLOOKUP(AD64,学校･選手ﾃﾞｰﾀ!$A$13:$J$42,4))</f>
        <v/>
      </c>
      <c r="K64" s="126"/>
      <c r="L64" s="126"/>
      <c r="M64" s="126"/>
      <c r="N64" s="126"/>
      <c r="O64" s="126"/>
      <c r="P64" s="126"/>
      <c r="Q64" s="127"/>
      <c r="R64" s="112" t="str">
        <f>IF(AD64="","",VLOOKUP(AD64,学校･選手ﾃﾞｰﾀ!$A$13:$J$42,10))</f>
        <v/>
      </c>
      <c r="S64" s="112"/>
      <c r="T64" s="112" t="str">
        <f>IF(AD64="","",DATEDIF(AM64,$AO$1,"Y"))</f>
        <v/>
      </c>
      <c r="U64" s="112"/>
      <c r="V64" s="128"/>
      <c r="W64" s="128"/>
      <c r="X64" s="117"/>
      <c r="Y64" s="117"/>
      <c r="Z64" s="117"/>
      <c r="AA64" s="117"/>
      <c r="AD64" s="118"/>
      <c r="AM64" s="107" t="str">
        <f>IF(AD64="","",VLOOKUP(AD64,学校･選手ﾃﾞｰﾀ!$A$13:$J$42,7))</f>
        <v/>
      </c>
    </row>
    <row r="65" spans="2:39" ht="27.4" customHeight="1" x14ac:dyDescent="0.4">
      <c r="B65" s="119"/>
      <c r="C65" s="119"/>
      <c r="D65" s="119"/>
      <c r="E65" s="119"/>
      <c r="F65" s="123"/>
      <c r="G65" s="124"/>
      <c r="H65" s="124"/>
      <c r="I65" s="125"/>
      <c r="J65" s="109" t="str">
        <f>IF(AD64="","",VLOOKUP(AD64,学校･選手ﾃﾞｰﾀ!$A$13:$J$42,3))</f>
        <v/>
      </c>
      <c r="K65" s="109"/>
      <c r="L65" s="109"/>
      <c r="M65" s="109"/>
      <c r="N65" s="109"/>
      <c r="O65" s="109"/>
      <c r="P65" s="109"/>
      <c r="Q65" s="110"/>
      <c r="R65" s="112"/>
      <c r="S65" s="112"/>
      <c r="T65" s="112"/>
      <c r="U65" s="112"/>
      <c r="V65" s="128"/>
      <c r="W65" s="128"/>
      <c r="X65" s="117"/>
      <c r="Y65" s="117"/>
      <c r="Z65" s="117"/>
      <c r="AA65" s="117"/>
      <c r="AD65" s="118"/>
      <c r="AM65" s="108"/>
    </row>
    <row r="66" spans="2:39" ht="18" customHeight="1" x14ac:dyDescent="0.4">
      <c r="B66" s="119" t="s">
        <v>92</v>
      </c>
      <c r="C66" s="119"/>
      <c r="D66" s="119"/>
      <c r="E66" s="119"/>
      <c r="F66" s="120" t="str">
        <f>IF(AD66="","",VLOOKUP(AD66,学校･選手ﾃﾞｰﾀ!$A$13:$J$42,2))</f>
        <v/>
      </c>
      <c r="G66" s="121"/>
      <c r="H66" s="121"/>
      <c r="I66" s="122"/>
      <c r="J66" s="126" t="str">
        <f>IF(AD66="","",VLOOKUP(AD66,学校･選手ﾃﾞｰﾀ!$A$13:$J$42,4))</f>
        <v/>
      </c>
      <c r="K66" s="126"/>
      <c r="L66" s="126"/>
      <c r="M66" s="126"/>
      <c r="N66" s="126"/>
      <c r="O66" s="126"/>
      <c r="P66" s="126"/>
      <c r="Q66" s="127"/>
      <c r="R66" s="112" t="str">
        <f>IF(AD66="","",VLOOKUP(AD66,学校･選手ﾃﾞｰﾀ!$A$13:$J$42,10))</f>
        <v/>
      </c>
      <c r="S66" s="112"/>
      <c r="T66" s="112" t="str">
        <f>IF(AD66="","",DATEDIF(AM66,$AO$1,"Y"))</f>
        <v/>
      </c>
      <c r="U66" s="112"/>
      <c r="V66" s="128"/>
      <c r="W66" s="128"/>
      <c r="X66" s="117"/>
      <c r="Y66" s="117"/>
      <c r="Z66" s="117"/>
      <c r="AA66" s="117"/>
      <c r="AD66" s="118"/>
      <c r="AM66" s="107" t="str">
        <f>IF(AD66="","",VLOOKUP(AD66,学校･選手ﾃﾞｰﾀ!$A$13:$J$42,7))</f>
        <v/>
      </c>
    </row>
    <row r="67" spans="2:39" ht="27.4" customHeight="1" x14ac:dyDescent="0.4">
      <c r="B67" s="119"/>
      <c r="C67" s="119"/>
      <c r="D67" s="119"/>
      <c r="E67" s="119"/>
      <c r="F67" s="123"/>
      <c r="G67" s="124"/>
      <c r="H67" s="124"/>
      <c r="I67" s="125"/>
      <c r="J67" s="109" t="str">
        <f>IF(AD66="","",VLOOKUP(AD66,学校･選手ﾃﾞｰﾀ!$A$13:$J$42,3))</f>
        <v/>
      </c>
      <c r="K67" s="109"/>
      <c r="L67" s="109"/>
      <c r="M67" s="109"/>
      <c r="N67" s="109"/>
      <c r="O67" s="109"/>
      <c r="P67" s="109"/>
      <c r="Q67" s="110"/>
      <c r="R67" s="112"/>
      <c r="S67" s="112"/>
      <c r="T67" s="112"/>
      <c r="U67" s="112"/>
      <c r="V67" s="128"/>
      <c r="W67" s="128"/>
      <c r="X67" s="117"/>
      <c r="Y67" s="117"/>
      <c r="Z67" s="117"/>
      <c r="AA67" s="117"/>
      <c r="AD67" s="118"/>
      <c r="AM67" s="108"/>
    </row>
    <row r="68" spans="2:39" ht="18" customHeight="1" x14ac:dyDescent="0.4">
      <c r="B68" s="119" t="s">
        <v>93</v>
      </c>
      <c r="C68" s="119"/>
      <c r="D68" s="119"/>
      <c r="E68" s="119"/>
      <c r="F68" s="120" t="str">
        <f>IF(AD68="","",VLOOKUP(AD68,学校･選手ﾃﾞｰﾀ!$A$13:$J$42,2))</f>
        <v/>
      </c>
      <c r="G68" s="121"/>
      <c r="H68" s="121"/>
      <c r="I68" s="122"/>
      <c r="J68" s="126" t="str">
        <f>IF(AD68="","",VLOOKUP(AD68,学校･選手ﾃﾞｰﾀ!$A$13:$J$42,4))</f>
        <v/>
      </c>
      <c r="K68" s="126"/>
      <c r="L68" s="126"/>
      <c r="M68" s="126"/>
      <c r="N68" s="126"/>
      <c r="O68" s="126"/>
      <c r="P68" s="126"/>
      <c r="Q68" s="127"/>
      <c r="R68" s="112" t="str">
        <f>IF(AD68="","",VLOOKUP(AD68,学校･選手ﾃﾞｰﾀ!$A$13:$J$42,10))</f>
        <v/>
      </c>
      <c r="S68" s="112"/>
      <c r="T68" s="112" t="str">
        <f>IF(AD68="","",DATEDIF(AM68,$AO$1,"Y"))</f>
        <v/>
      </c>
      <c r="U68" s="112"/>
      <c r="V68" s="128"/>
      <c r="W68" s="128"/>
      <c r="X68" s="117"/>
      <c r="Y68" s="117"/>
      <c r="Z68" s="117"/>
      <c r="AA68" s="117"/>
      <c r="AD68" s="118"/>
      <c r="AM68" s="107" t="str">
        <f>IF(AD68="","",VLOOKUP(AD68,学校･選手ﾃﾞｰﾀ!$A$13:$J$42,7))</f>
        <v/>
      </c>
    </row>
    <row r="69" spans="2:39" ht="27.4" customHeight="1" x14ac:dyDescent="0.4">
      <c r="B69" s="119"/>
      <c r="C69" s="119"/>
      <c r="D69" s="119"/>
      <c r="E69" s="119"/>
      <c r="F69" s="123"/>
      <c r="G69" s="124"/>
      <c r="H69" s="124"/>
      <c r="I69" s="125"/>
      <c r="J69" s="109" t="str">
        <f>IF(AD68="","",VLOOKUP(AD68,学校･選手ﾃﾞｰﾀ!$A$13:$J$42,3))</f>
        <v/>
      </c>
      <c r="K69" s="109"/>
      <c r="L69" s="109"/>
      <c r="M69" s="109"/>
      <c r="N69" s="109"/>
      <c r="O69" s="109"/>
      <c r="P69" s="109"/>
      <c r="Q69" s="110"/>
      <c r="R69" s="112"/>
      <c r="S69" s="112"/>
      <c r="T69" s="112"/>
      <c r="U69" s="112"/>
      <c r="V69" s="128"/>
      <c r="W69" s="128"/>
      <c r="X69" s="117"/>
      <c r="Y69" s="117"/>
      <c r="Z69" s="117"/>
      <c r="AA69" s="117"/>
      <c r="AD69" s="118"/>
      <c r="AM69" s="108"/>
    </row>
    <row r="70" spans="2:39" ht="18" customHeight="1" x14ac:dyDescent="0.4">
      <c r="B70" s="119" t="s">
        <v>94</v>
      </c>
      <c r="C70" s="119"/>
      <c r="D70" s="119"/>
      <c r="E70" s="119"/>
      <c r="F70" s="120" t="str">
        <f>IF(AD70="","",VLOOKUP(AD70,学校･選手ﾃﾞｰﾀ!$A$13:$J$42,2))</f>
        <v/>
      </c>
      <c r="G70" s="121"/>
      <c r="H70" s="121"/>
      <c r="I70" s="122"/>
      <c r="J70" s="126" t="str">
        <f>IF(AD70="","",VLOOKUP(AD70,学校･選手ﾃﾞｰﾀ!$A$13:$J$42,4))</f>
        <v/>
      </c>
      <c r="K70" s="126"/>
      <c r="L70" s="126"/>
      <c r="M70" s="126"/>
      <c r="N70" s="126"/>
      <c r="O70" s="126"/>
      <c r="P70" s="126"/>
      <c r="Q70" s="127"/>
      <c r="R70" s="112" t="str">
        <f>IF(AD70="","",VLOOKUP(AD70,学校･選手ﾃﾞｰﾀ!$A$13:$J$42,10))</f>
        <v/>
      </c>
      <c r="S70" s="112"/>
      <c r="T70" s="112" t="str">
        <f>IF(AD70="","",DATEDIF(AM70,$AO$1,"Y"))</f>
        <v/>
      </c>
      <c r="U70" s="112"/>
      <c r="V70" s="128"/>
      <c r="W70" s="128"/>
      <c r="X70" s="117"/>
      <c r="Y70" s="117"/>
      <c r="Z70" s="117"/>
      <c r="AA70" s="117"/>
      <c r="AD70" s="118"/>
      <c r="AM70" s="107" t="str">
        <f>IF(AD70="","",VLOOKUP(AD70,学校･選手ﾃﾞｰﾀ!$A$13:$J$42,7))</f>
        <v/>
      </c>
    </row>
    <row r="71" spans="2:39" ht="27.4" customHeight="1" x14ac:dyDescent="0.4">
      <c r="B71" s="119"/>
      <c r="C71" s="119"/>
      <c r="D71" s="119"/>
      <c r="E71" s="119"/>
      <c r="F71" s="123"/>
      <c r="G71" s="124"/>
      <c r="H71" s="124"/>
      <c r="I71" s="125"/>
      <c r="J71" s="109" t="str">
        <f>IF(AD70="","",VLOOKUP(AD70,学校･選手ﾃﾞｰﾀ!$A$13:$J$42,3))</f>
        <v/>
      </c>
      <c r="K71" s="109"/>
      <c r="L71" s="109"/>
      <c r="M71" s="109"/>
      <c r="N71" s="109"/>
      <c r="O71" s="109"/>
      <c r="P71" s="109"/>
      <c r="Q71" s="110"/>
      <c r="R71" s="112"/>
      <c r="S71" s="112"/>
      <c r="T71" s="112"/>
      <c r="U71" s="112"/>
      <c r="V71" s="128"/>
      <c r="W71" s="128"/>
      <c r="X71" s="117"/>
      <c r="Y71" s="117"/>
      <c r="Z71" s="117"/>
      <c r="AA71" s="117"/>
      <c r="AD71" s="118"/>
      <c r="AM71" s="108"/>
    </row>
    <row r="72" spans="2:39" ht="18" customHeight="1" x14ac:dyDescent="0.4">
      <c r="B72" s="119" t="s">
        <v>95</v>
      </c>
      <c r="C72" s="119"/>
      <c r="D72" s="119"/>
      <c r="E72" s="119"/>
      <c r="F72" s="120" t="str">
        <f>IF(AD72="","",VLOOKUP(AD72,学校･選手ﾃﾞｰﾀ!$A$13:$J$42,2))</f>
        <v/>
      </c>
      <c r="G72" s="121"/>
      <c r="H72" s="121"/>
      <c r="I72" s="122"/>
      <c r="J72" s="126" t="str">
        <f>IF(AD72="","",VLOOKUP(AD72,学校･選手ﾃﾞｰﾀ!$A$13:$J$42,4))</f>
        <v/>
      </c>
      <c r="K72" s="126"/>
      <c r="L72" s="126"/>
      <c r="M72" s="126"/>
      <c r="N72" s="126"/>
      <c r="O72" s="126"/>
      <c r="P72" s="126"/>
      <c r="Q72" s="127"/>
      <c r="R72" s="112" t="str">
        <f>IF(AD72="","",VLOOKUP(AD72,学校･選手ﾃﾞｰﾀ!$A$13:$J$42,10))</f>
        <v/>
      </c>
      <c r="S72" s="112"/>
      <c r="T72" s="112" t="str">
        <f>IF(AD72="","",DATEDIF(AM72,$AO$1,"Y"))</f>
        <v/>
      </c>
      <c r="U72" s="112"/>
      <c r="V72" s="128"/>
      <c r="W72" s="128"/>
      <c r="X72" s="117"/>
      <c r="Y72" s="117"/>
      <c r="Z72" s="117"/>
      <c r="AA72" s="117"/>
      <c r="AD72" s="118"/>
      <c r="AM72" s="107" t="str">
        <f>IF(AD72="","",VLOOKUP(AD72,学校･選手ﾃﾞｰﾀ!$A$13:$J$42,7))</f>
        <v/>
      </c>
    </row>
    <row r="73" spans="2:39" ht="27.4" customHeight="1" x14ac:dyDescent="0.4">
      <c r="B73" s="119"/>
      <c r="C73" s="119"/>
      <c r="D73" s="119"/>
      <c r="E73" s="119"/>
      <c r="F73" s="123"/>
      <c r="G73" s="124"/>
      <c r="H73" s="124"/>
      <c r="I73" s="125"/>
      <c r="J73" s="109" t="str">
        <f>IF(AD72="","",VLOOKUP(AD72,学校･選手ﾃﾞｰﾀ!$A$13:$J$42,3))</f>
        <v/>
      </c>
      <c r="K73" s="109"/>
      <c r="L73" s="109"/>
      <c r="M73" s="109"/>
      <c r="N73" s="109"/>
      <c r="O73" s="109"/>
      <c r="P73" s="109"/>
      <c r="Q73" s="110"/>
      <c r="R73" s="112"/>
      <c r="S73" s="112"/>
      <c r="T73" s="112"/>
      <c r="U73" s="112"/>
      <c r="V73" s="128"/>
      <c r="W73" s="128"/>
      <c r="X73" s="117"/>
      <c r="Y73" s="117"/>
      <c r="Z73" s="117"/>
      <c r="AA73" s="117"/>
      <c r="AD73" s="118"/>
      <c r="AM73" s="108"/>
    </row>
    <row r="74" spans="2:39" ht="18" customHeight="1" x14ac:dyDescent="0.4">
      <c r="B74" s="119" t="s">
        <v>96</v>
      </c>
      <c r="C74" s="119"/>
      <c r="D74" s="119"/>
      <c r="E74" s="119"/>
      <c r="F74" s="120" t="str">
        <f>IF(AD74="","",VLOOKUP(AD74,学校･選手ﾃﾞｰﾀ!$A$13:$J$42,2))</f>
        <v/>
      </c>
      <c r="G74" s="121"/>
      <c r="H74" s="121"/>
      <c r="I74" s="122"/>
      <c r="J74" s="126" t="str">
        <f>IF(AD74="","",VLOOKUP(AD74,学校･選手ﾃﾞｰﾀ!$A$13:$J$42,4))</f>
        <v/>
      </c>
      <c r="K74" s="126"/>
      <c r="L74" s="126"/>
      <c r="M74" s="126"/>
      <c r="N74" s="126"/>
      <c r="O74" s="126"/>
      <c r="P74" s="126"/>
      <c r="Q74" s="127"/>
      <c r="R74" s="112" t="str">
        <f>IF(AD74="","",VLOOKUP(AD74,学校･選手ﾃﾞｰﾀ!$A$13:$J$42,10))</f>
        <v/>
      </c>
      <c r="S74" s="112"/>
      <c r="T74" s="112" t="str">
        <f>IF(AD74="","",DATEDIF(AM74,$AO$1,"Y"))</f>
        <v/>
      </c>
      <c r="U74" s="112"/>
      <c r="V74" s="128"/>
      <c r="W74" s="128"/>
      <c r="X74" s="117"/>
      <c r="Y74" s="117"/>
      <c r="Z74" s="117"/>
      <c r="AA74" s="117"/>
      <c r="AD74" s="118"/>
      <c r="AM74" s="107" t="str">
        <f>IF(AD74="","",VLOOKUP(AD74,学校･選手ﾃﾞｰﾀ!$A$13:$J$42,7))</f>
        <v/>
      </c>
    </row>
    <row r="75" spans="2:39" ht="27.4" customHeight="1" x14ac:dyDescent="0.4">
      <c r="B75" s="119"/>
      <c r="C75" s="119"/>
      <c r="D75" s="119"/>
      <c r="E75" s="119"/>
      <c r="F75" s="123"/>
      <c r="G75" s="124"/>
      <c r="H75" s="124"/>
      <c r="I75" s="125"/>
      <c r="J75" s="109" t="str">
        <f>IF(AD74="","",VLOOKUP(AD74,学校･選手ﾃﾞｰﾀ!$A$13:$J$42,3))</f>
        <v/>
      </c>
      <c r="K75" s="109"/>
      <c r="L75" s="109"/>
      <c r="M75" s="109"/>
      <c r="N75" s="109"/>
      <c r="O75" s="109"/>
      <c r="P75" s="109"/>
      <c r="Q75" s="110"/>
      <c r="R75" s="112"/>
      <c r="S75" s="112"/>
      <c r="T75" s="112"/>
      <c r="U75" s="112"/>
      <c r="V75" s="128"/>
      <c r="W75" s="128"/>
      <c r="X75" s="117"/>
      <c r="Y75" s="117"/>
      <c r="Z75" s="117"/>
      <c r="AA75" s="117"/>
      <c r="AD75" s="118"/>
      <c r="AM75" s="108"/>
    </row>
    <row r="76" spans="2:39" ht="15.4" customHeight="1" x14ac:dyDescent="0.4">
      <c r="B76" s="119" t="s">
        <v>97</v>
      </c>
      <c r="C76" s="119"/>
      <c r="D76" s="119"/>
      <c r="E76" s="119"/>
      <c r="F76" s="120" t="str">
        <f>IF(AD76="","",VLOOKUP(AD76,学校･選手ﾃﾞｰﾀ!$A$13:$J$42,2))</f>
        <v/>
      </c>
      <c r="G76" s="121"/>
      <c r="H76" s="121"/>
      <c r="I76" s="122"/>
      <c r="J76" s="126" t="str">
        <f>IF(AD76="","",VLOOKUP(AD76,学校･選手ﾃﾞｰﾀ!$A$13:$J$42,4))</f>
        <v/>
      </c>
      <c r="K76" s="126"/>
      <c r="L76" s="126"/>
      <c r="M76" s="126"/>
      <c r="N76" s="126"/>
      <c r="O76" s="126"/>
      <c r="P76" s="126"/>
      <c r="Q76" s="127"/>
      <c r="R76" s="112" t="str">
        <f>IF(AD76="","",VLOOKUP(AD76,学校･選手ﾃﾞｰﾀ!$A$13:$J$42,10))</f>
        <v/>
      </c>
      <c r="S76" s="112"/>
      <c r="T76" s="112" t="str">
        <f>IF(AD76="","",DATEDIF(AM76,$AO$1,"Y"))</f>
        <v/>
      </c>
      <c r="U76" s="112"/>
      <c r="V76" s="128"/>
      <c r="W76" s="128"/>
      <c r="X76" s="117"/>
      <c r="Y76" s="117"/>
      <c r="Z76" s="117"/>
      <c r="AA76" s="117"/>
      <c r="AD76" s="118"/>
      <c r="AM76" s="107" t="str">
        <f>IF(AD76="","",VLOOKUP(AD76,学校･選手ﾃﾞｰﾀ!$A$13:$J$42,7))</f>
        <v/>
      </c>
    </row>
    <row r="77" spans="2:39" ht="27.4" customHeight="1" x14ac:dyDescent="0.4">
      <c r="B77" s="119"/>
      <c r="C77" s="119"/>
      <c r="D77" s="119"/>
      <c r="E77" s="119"/>
      <c r="F77" s="123"/>
      <c r="G77" s="124"/>
      <c r="H77" s="124"/>
      <c r="I77" s="125"/>
      <c r="J77" s="109" t="str">
        <f>IF(AD76="","",VLOOKUP(AD76,学校･選手ﾃﾞｰﾀ!$A$13:$J$42,3))</f>
        <v/>
      </c>
      <c r="K77" s="109"/>
      <c r="L77" s="109"/>
      <c r="M77" s="109"/>
      <c r="N77" s="109"/>
      <c r="O77" s="109"/>
      <c r="P77" s="109"/>
      <c r="Q77" s="110"/>
      <c r="R77" s="112"/>
      <c r="S77" s="112"/>
      <c r="T77" s="112"/>
      <c r="U77" s="112"/>
      <c r="V77" s="128"/>
      <c r="W77" s="128"/>
      <c r="X77" s="117"/>
      <c r="Y77" s="117"/>
      <c r="Z77" s="117"/>
      <c r="AA77" s="117"/>
      <c r="AD77" s="118"/>
      <c r="AM77" s="108"/>
    </row>
    <row r="78" spans="2:39" ht="18" customHeight="1" x14ac:dyDescent="0.4">
      <c r="B78" s="119" t="s">
        <v>98</v>
      </c>
      <c r="C78" s="119"/>
      <c r="D78" s="119"/>
      <c r="E78" s="119"/>
      <c r="F78" s="120" t="str">
        <f>IF(AD78="","",VLOOKUP(AD78,学校･選手ﾃﾞｰﾀ!$A$13:$J$42,2))</f>
        <v/>
      </c>
      <c r="G78" s="121"/>
      <c r="H78" s="121"/>
      <c r="I78" s="122"/>
      <c r="J78" s="126" t="str">
        <f>IF(AD78="","",VLOOKUP(AD78,学校･選手ﾃﾞｰﾀ!$A$13:$J$42,4))</f>
        <v/>
      </c>
      <c r="K78" s="126"/>
      <c r="L78" s="126"/>
      <c r="M78" s="126"/>
      <c r="N78" s="126"/>
      <c r="O78" s="126"/>
      <c r="P78" s="126"/>
      <c r="Q78" s="127"/>
      <c r="R78" s="112" t="str">
        <f>IF(AD78="","",VLOOKUP(AD78,学校･選手ﾃﾞｰﾀ!$A$13:$J$42,10))</f>
        <v/>
      </c>
      <c r="S78" s="112"/>
      <c r="T78" s="112" t="str">
        <f>IF(AD78="","",DATEDIF(AM78,$AO$1,"Y"))</f>
        <v/>
      </c>
      <c r="U78" s="112"/>
      <c r="V78" s="128"/>
      <c r="W78" s="128"/>
      <c r="X78" s="117"/>
      <c r="Y78" s="117"/>
      <c r="Z78" s="117"/>
      <c r="AA78" s="117"/>
      <c r="AD78" s="118"/>
      <c r="AM78" s="107" t="str">
        <f>IF(AD78="","",VLOOKUP(AD78,学校･選手ﾃﾞｰﾀ!$A$13:$J$42,7))</f>
        <v/>
      </c>
    </row>
    <row r="79" spans="2:39" ht="27.4" customHeight="1" x14ac:dyDescent="0.4">
      <c r="B79" s="119"/>
      <c r="C79" s="119"/>
      <c r="D79" s="119"/>
      <c r="E79" s="119"/>
      <c r="F79" s="123"/>
      <c r="G79" s="124"/>
      <c r="H79" s="124"/>
      <c r="I79" s="125"/>
      <c r="J79" s="109" t="str">
        <f>IF(AD78="","",VLOOKUP(AD78,学校･選手ﾃﾞｰﾀ!$A$13:$J$42,3))</f>
        <v/>
      </c>
      <c r="K79" s="109"/>
      <c r="L79" s="109"/>
      <c r="M79" s="109"/>
      <c r="N79" s="109"/>
      <c r="O79" s="109"/>
      <c r="P79" s="109"/>
      <c r="Q79" s="110"/>
      <c r="R79" s="112"/>
      <c r="S79" s="112"/>
      <c r="T79" s="112"/>
      <c r="U79" s="112"/>
      <c r="V79" s="128"/>
      <c r="W79" s="128"/>
      <c r="X79" s="117"/>
      <c r="Y79" s="117"/>
      <c r="Z79" s="117"/>
      <c r="AA79" s="117"/>
      <c r="AD79" s="118"/>
      <c r="AM79" s="108"/>
    </row>
    <row r="80" spans="2:39" ht="10.9" customHeight="1" x14ac:dyDescent="0.4"/>
    <row r="81" spans="2:27" ht="13.5" customHeight="1" x14ac:dyDescent="0.4">
      <c r="F81" s="111" t="s">
        <v>10</v>
      </c>
      <c r="G81" s="111"/>
      <c r="H81" s="111"/>
      <c r="I81" s="111"/>
      <c r="J81" s="111"/>
      <c r="K81" s="112" t="str">
        <f>K36</f>
        <v/>
      </c>
      <c r="L81" s="112"/>
      <c r="M81" s="112"/>
      <c r="N81" s="112"/>
      <c r="O81" s="112"/>
      <c r="P81" s="112"/>
      <c r="Q81" s="112"/>
      <c r="R81" s="112"/>
      <c r="S81" s="112"/>
      <c r="T81" s="112"/>
      <c r="U81" s="113" t="s">
        <v>23</v>
      </c>
      <c r="V81" s="114"/>
      <c r="W81" s="114"/>
      <c r="X81" s="114"/>
      <c r="Y81" s="114"/>
      <c r="Z81" s="114"/>
      <c r="AA81" s="114"/>
    </row>
    <row r="82" spans="2:27" ht="13.5" customHeight="1" x14ac:dyDescent="0.4">
      <c r="F82" s="111"/>
      <c r="G82" s="111"/>
      <c r="H82" s="111"/>
      <c r="I82" s="111"/>
      <c r="J82" s="111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3"/>
      <c r="V82" s="114"/>
      <c r="W82" s="114"/>
      <c r="X82" s="114"/>
      <c r="Y82" s="114"/>
      <c r="Z82" s="114"/>
      <c r="AA82" s="114"/>
    </row>
    <row r="83" spans="2:27" x14ac:dyDescent="0.4">
      <c r="B83" s="115" t="s">
        <v>24</v>
      </c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</row>
    <row r="84" spans="2:27" x14ac:dyDescent="0.4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</row>
    <row r="85" spans="2:27" ht="16.149999999999999" customHeight="1" x14ac:dyDescent="0.4">
      <c r="E85" s="116">
        <f ca="1">TODAY()</f>
        <v>45203</v>
      </c>
      <c r="F85" s="116"/>
      <c r="G85" s="116"/>
      <c r="H85" s="116"/>
      <c r="I85" s="116"/>
      <c r="J85" s="116"/>
    </row>
    <row r="86" spans="2:27" x14ac:dyDescent="0.4">
      <c r="E86" s="116"/>
      <c r="F86" s="116"/>
      <c r="G86" s="116"/>
      <c r="H86" s="116"/>
      <c r="I86" s="116"/>
      <c r="J86" s="116"/>
    </row>
    <row r="87" spans="2:27" ht="14.65" customHeight="1" x14ac:dyDescent="0.4">
      <c r="E87" s="129" t="str">
        <f>学校･選手ﾃﾞｰﾀ!$C$3&amp;"長"</f>
        <v>長</v>
      </c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31">
        <f>学校･選手ﾃﾞｰﾀ!$C$6</f>
        <v>0</v>
      </c>
      <c r="R87" s="131"/>
      <c r="S87" s="131"/>
      <c r="T87" s="131"/>
      <c r="U87" s="131"/>
      <c r="V87" s="131"/>
      <c r="W87" s="131"/>
      <c r="X87" s="131"/>
      <c r="Y87" s="131"/>
    </row>
    <row r="88" spans="2:27" ht="14.65" customHeight="1" x14ac:dyDescent="0.4"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2"/>
      <c r="R88" s="132"/>
      <c r="S88" s="132"/>
      <c r="T88" s="132"/>
      <c r="U88" s="132"/>
      <c r="V88" s="132"/>
      <c r="W88" s="132"/>
      <c r="X88" s="132"/>
      <c r="Y88" s="132"/>
    </row>
  </sheetData>
  <mergeCells count="328">
    <mergeCell ref="AM17:AM18"/>
    <mergeCell ref="AM19:AM20"/>
    <mergeCell ref="AM21:AM22"/>
    <mergeCell ref="AM23:AM24"/>
    <mergeCell ref="AM25:AM26"/>
    <mergeCell ref="AM27:AM28"/>
    <mergeCell ref="AM29:AM30"/>
    <mergeCell ref="AM31:AM32"/>
    <mergeCell ref="AM33:AM34"/>
    <mergeCell ref="G2:W2"/>
    <mergeCell ref="E4:H4"/>
    <mergeCell ref="B4:D4"/>
    <mergeCell ref="AM10:AM12"/>
    <mergeCell ref="AM13:AM14"/>
    <mergeCell ref="AM15:AM16"/>
    <mergeCell ref="I4:J4"/>
    <mergeCell ref="K4:N4"/>
    <mergeCell ref="Z13:AA14"/>
    <mergeCell ref="Z12:AA12"/>
    <mergeCell ref="V12:W12"/>
    <mergeCell ref="X12:Y12"/>
    <mergeCell ref="R10:S12"/>
    <mergeCell ref="T10:U12"/>
    <mergeCell ref="V10:AA11"/>
    <mergeCell ref="R13:S14"/>
    <mergeCell ref="T13:U14"/>
    <mergeCell ref="R15:S16"/>
    <mergeCell ref="T15:U16"/>
    <mergeCell ref="B7:F8"/>
    <mergeCell ref="H7:I7"/>
    <mergeCell ref="K7:M7"/>
    <mergeCell ref="G8:AA8"/>
    <mergeCell ref="B5:F6"/>
    <mergeCell ref="Q42:Y43"/>
    <mergeCell ref="F10:I12"/>
    <mergeCell ref="J10:Q10"/>
    <mergeCell ref="J11:Q12"/>
    <mergeCell ref="F13:I14"/>
    <mergeCell ref="F15:I16"/>
    <mergeCell ref="F17:I18"/>
    <mergeCell ref="F19:I20"/>
    <mergeCell ref="F21:I22"/>
    <mergeCell ref="F23:I24"/>
    <mergeCell ref="F25:I26"/>
    <mergeCell ref="F27:I28"/>
    <mergeCell ref="F29:I30"/>
    <mergeCell ref="F31:I32"/>
    <mergeCell ref="F33:I34"/>
    <mergeCell ref="J13:Q13"/>
    <mergeCell ref="J14:Q14"/>
    <mergeCell ref="J15:Q15"/>
    <mergeCell ref="J16:Q16"/>
    <mergeCell ref="V13:W14"/>
    <mergeCell ref="X13:Y14"/>
    <mergeCell ref="X31:Y32"/>
    <mergeCell ref="F36:J37"/>
    <mergeCell ref="K36:T37"/>
    <mergeCell ref="U36:AA37"/>
    <mergeCell ref="E40:J41"/>
    <mergeCell ref="B38:AA39"/>
    <mergeCell ref="J17:Q17"/>
    <mergeCell ref="J18:Q18"/>
    <mergeCell ref="J19:Q19"/>
    <mergeCell ref="J20:Q20"/>
    <mergeCell ref="J21:Q21"/>
    <mergeCell ref="J22:Q22"/>
    <mergeCell ref="J23:Q23"/>
    <mergeCell ref="J24:Q24"/>
    <mergeCell ref="J25:Q25"/>
    <mergeCell ref="J26:Q26"/>
    <mergeCell ref="J27:Q27"/>
    <mergeCell ref="J28:Q28"/>
    <mergeCell ref="J29:Q29"/>
    <mergeCell ref="J30:Q30"/>
    <mergeCell ref="J31:Q31"/>
    <mergeCell ref="R31:S32"/>
    <mergeCell ref="T31:U32"/>
    <mergeCell ref="V31:W32"/>
    <mergeCell ref="Z31:AA32"/>
    <mergeCell ref="R33:S34"/>
    <mergeCell ref="T33:U34"/>
    <mergeCell ref="T25:U26"/>
    <mergeCell ref="V33:W34"/>
    <mergeCell ref="X33:Y34"/>
    <mergeCell ref="Z33:AA34"/>
    <mergeCell ref="J32:Q32"/>
    <mergeCell ref="J33:Q33"/>
    <mergeCell ref="J34:Q34"/>
    <mergeCell ref="B33:E34"/>
    <mergeCell ref="R27:S28"/>
    <mergeCell ref="T27:U28"/>
    <mergeCell ref="R29:S30"/>
    <mergeCell ref="T29:U30"/>
    <mergeCell ref="V27:W28"/>
    <mergeCell ref="X27:Y28"/>
    <mergeCell ref="Z27:AA28"/>
    <mergeCell ref="V29:W30"/>
    <mergeCell ref="X29:Y30"/>
    <mergeCell ref="Z29:AA30"/>
    <mergeCell ref="B31:E32"/>
    <mergeCell ref="B19:E20"/>
    <mergeCell ref="B21:E22"/>
    <mergeCell ref="B23:E24"/>
    <mergeCell ref="B25:E26"/>
    <mergeCell ref="B27:E28"/>
    <mergeCell ref="B29:E30"/>
    <mergeCell ref="Z15:AA16"/>
    <mergeCell ref="V15:W16"/>
    <mergeCell ref="X15:Y16"/>
    <mergeCell ref="V17:W18"/>
    <mergeCell ref="B15:E16"/>
    <mergeCell ref="B17:E18"/>
    <mergeCell ref="R17:S18"/>
    <mergeCell ref="V25:W26"/>
    <mergeCell ref="X25:Y26"/>
    <mergeCell ref="Z25:AA26"/>
    <mergeCell ref="T17:U18"/>
    <mergeCell ref="R19:S20"/>
    <mergeCell ref="T19:U20"/>
    <mergeCell ref="R21:S22"/>
    <mergeCell ref="T21:U22"/>
    <mergeCell ref="R23:S24"/>
    <mergeCell ref="T23:U24"/>
    <mergeCell ref="R25:S26"/>
    <mergeCell ref="G6:H6"/>
    <mergeCell ref="I6:J6"/>
    <mergeCell ref="K6:L6"/>
    <mergeCell ref="M6:N6"/>
    <mergeCell ref="O6:P6"/>
    <mergeCell ref="G5:P5"/>
    <mergeCell ref="B10:E12"/>
    <mergeCell ref="X17:Y18"/>
    <mergeCell ref="Q5:R6"/>
    <mergeCell ref="S5:T6"/>
    <mergeCell ref="U5:U6"/>
    <mergeCell ref="V5:W6"/>
    <mergeCell ref="X5:X6"/>
    <mergeCell ref="Y5:AA6"/>
    <mergeCell ref="B13:E14"/>
    <mergeCell ref="AD31:AD32"/>
    <mergeCell ref="AD33:AD34"/>
    <mergeCell ref="AD10:AD12"/>
    <mergeCell ref="N7:AA7"/>
    <mergeCell ref="E42:P43"/>
    <mergeCell ref="AD13:AD1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Z17:AA18"/>
    <mergeCell ref="V19:W20"/>
    <mergeCell ref="X19:Y20"/>
    <mergeCell ref="Z19:AA20"/>
    <mergeCell ref="V21:W22"/>
    <mergeCell ref="X21:Y22"/>
    <mergeCell ref="Z21:AA22"/>
    <mergeCell ref="V23:W24"/>
    <mergeCell ref="X23:Y24"/>
    <mergeCell ref="Z23:AA24"/>
    <mergeCell ref="G47:W47"/>
    <mergeCell ref="B49:D49"/>
    <mergeCell ref="E49:H49"/>
    <mergeCell ref="I49:J49"/>
    <mergeCell ref="K49:N49"/>
    <mergeCell ref="B50:F51"/>
    <mergeCell ref="G50:P50"/>
    <mergeCell ref="Q50:R51"/>
    <mergeCell ref="S50:T51"/>
    <mergeCell ref="U50:U51"/>
    <mergeCell ref="V50:W51"/>
    <mergeCell ref="X50:X51"/>
    <mergeCell ref="Y50:AA51"/>
    <mergeCell ref="G51:H51"/>
    <mergeCell ref="I51:J51"/>
    <mergeCell ref="K51:L51"/>
    <mergeCell ref="M51:N51"/>
    <mergeCell ref="O51:P51"/>
    <mergeCell ref="B52:F53"/>
    <mergeCell ref="H52:I52"/>
    <mergeCell ref="K52:M52"/>
    <mergeCell ref="N52:AA52"/>
    <mergeCell ref="G53:AA53"/>
    <mergeCell ref="B55:E57"/>
    <mergeCell ref="F55:I57"/>
    <mergeCell ref="J55:Q55"/>
    <mergeCell ref="R55:S57"/>
    <mergeCell ref="T55:U57"/>
    <mergeCell ref="V55:AA56"/>
    <mergeCell ref="AD55:AD57"/>
    <mergeCell ref="AM55:AM57"/>
    <mergeCell ref="J56:Q57"/>
    <mergeCell ref="V57:W57"/>
    <mergeCell ref="X57:Y57"/>
    <mergeCell ref="Z57:AA57"/>
    <mergeCell ref="AM58:AM59"/>
    <mergeCell ref="J59:Q59"/>
    <mergeCell ref="B60:E61"/>
    <mergeCell ref="F60:I61"/>
    <mergeCell ref="J60:Q60"/>
    <mergeCell ref="R60:S61"/>
    <mergeCell ref="T60:U61"/>
    <mergeCell ref="V60:W61"/>
    <mergeCell ref="X60:Y61"/>
    <mergeCell ref="Z60:AA61"/>
    <mergeCell ref="AD60:AD61"/>
    <mergeCell ref="AM60:AM61"/>
    <mergeCell ref="J61:Q61"/>
    <mergeCell ref="B58:E59"/>
    <mergeCell ref="F58:I59"/>
    <mergeCell ref="J58:Q58"/>
    <mergeCell ref="R58:S59"/>
    <mergeCell ref="T58:U59"/>
    <mergeCell ref="V58:W59"/>
    <mergeCell ref="X58:Y59"/>
    <mergeCell ref="Z58:AA59"/>
    <mergeCell ref="AD58:AD59"/>
    <mergeCell ref="AM62:AM63"/>
    <mergeCell ref="J63:Q63"/>
    <mergeCell ref="B64:E65"/>
    <mergeCell ref="F64:I65"/>
    <mergeCell ref="J64:Q64"/>
    <mergeCell ref="R64:S65"/>
    <mergeCell ref="T64:U65"/>
    <mergeCell ref="V64:W65"/>
    <mergeCell ref="X64:Y65"/>
    <mergeCell ref="Z64:AA65"/>
    <mergeCell ref="AD64:AD65"/>
    <mergeCell ref="AM64:AM65"/>
    <mergeCell ref="J65:Q65"/>
    <mergeCell ref="B62:E63"/>
    <mergeCell ref="F62:I63"/>
    <mergeCell ref="J62:Q62"/>
    <mergeCell ref="R62:S63"/>
    <mergeCell ref="T62:U63"/>
    <mergeCell ref="V62:W63"/>
    <mergeCell ref="X62:Y63"/>
    <mergeCell ref="Z62:AA63"/>
    <mergeCell ref="AD62:AD63"/>
    <mergeCell ref="AM66:AM67"/>
    <mergeCell ref="J67:Q67"/>
    <mergeCell ref="B68:E69"/>
    <mergeCell ref="F68:I69"/>
    <mergeCell ref="J68:Q68"/>
    <mergeCell ref="R68:S69"/>
    <mergeCell ref="T68:U69"/>
    <mergeCell ref="V68:W69"/>
    <mergeCell ref="X68:Y69"/>
    <mergeCell ref="Z68:AA69"/>
    <mergeCell ref="AD68:AD69"/>
    <mergeCell ref="AM68:AM69"/>
    <mergeCell ref="J69:Q69"/>
    <mergeCell ref="B66:E67"/>
    <mergeCell ref="F66:I67"/>
    <mergeCell ref="J66:Q66"/>
    <mergeCell ref="R66:S67"/>
    <mergeCell ref="T66:U67"/>
    <mergeCell ref="V66:W67"/>
    <mergeCell ref="X66:Y67"/>
    <mergeCell ref="Z66:AA67"/>
    <mergeCell ref="AD66:AD67"/>
    <mergeCell ref="AM70:AM71"/>
    <mergeCell ref="J71:Q71"/>
    <mergeCell ref="B72:E73"/>
    <mergeCell ref="F72:I73"/>
    <mergeCell ref="J72:Q72"/>
    <mergeCell ref="R72:S73"/>
    <mergeCell ref="T72:U73"/>
    <mergeCell ref="V72:W73"/>
    <mergeCell ref="X72:Y73"/>
    <mergeCell ref="Z72:AA73"/>
    <mergeCell ref="AD72:AD73"/>
    <mergeCell ref="AM72:AM73"/>
    <mergeCell ref="J73:Q73"/>
    <mergeCell ref="B70:E71"/>
    <mergeCell ref="F70:I71"/>
    <mergeCell ref="J70:Q70"/>
    <mergeCell ref="R70:S71"/>
    <mergeCell ref="T70:U71"/>
    <mergeCell ref="V70:W71"/>
    <mergeCell ref="X70:Y71"/>
    <mergeCell ref="Z70:AA71"/>
    <mergeCell ref="AD70:AD71"/>
    <mergeCell ref="B74:E75"/>
    <mergeCell ref="F74:I75"/>
    <mergeCell ref="J74:Q74"/>
    <mergeCell ref="R74:S75"/>
    <mergeCell ref="T74:U75"/>
    <mergeCell ref="V74:W75"/>
    <mergeCell ref="X74:Y75"/>
    <mergeCell ref="Z74:AA75"/>
    <mergeCell ref="AD74:AD75"/>
    <mergeCell ref="E87:P88"/>
    <mergeCell ref="Q87:Y88"/>
    <mergeCell ref="B78:E79"/>
    <mergeCell ref="F78:I79"/>
    <mergeCell ref="J78:Q78"/>
    <mergeCell ref="R78:S79"/>
    <mergeCell ref="T78:U79"/>
    <mergeCell ref="V78:W79"/>
    <mergeCell ref="X78:Y79"/>
    <mergeCell ref="E1:Y1"/>
    <mergeCell ref="E46:Y46"/>
    <mergeCell ref="AM78:AM79"/>
    <mergeCell ref="J79:Q79"/>
    <mergeCell ref="F81:J82"/>
    <mergeCell ref="K81:T82"/>
    <mergeCell ref="U81:AA82"/>
    <mergeCell ref="B83:AA84"/>
    <mergeCell ref="E85:J86"/>
    <mergeCell ref="Z78:AA79"/>
    <mergeCell ref="AD78:AD79"/>
    <mergeCell ref="AM74:AM75"/>
    <mergeCell ref="J75:Q75"/>
    <mergeCell ref="B76:E77"/>
    <mergeCell ref="F76:I77"/>
    <mergeCell ref="J76:Q76"/>
    <mergeCell ref="R76:S77"/>
    <mergeCell ref="T76:U77"/>
    <mergeCell ref="V76:W77"/>
    <mergeCell ref="X76:Y77"/>
    <mergeCell ref="Z76:AA77"/>
    <mergeCell ref="AD76:AD77"/>
    <mergeCell ref="AM76:AM77"/>
    <mergeCell ref="J77:Q77"/>
  </mergeCells>
  <phoneticPr fontId="1"/>
  <printOptions horizontalCentered="1" verticalCentered="1"/>
  <pageMargins left="0.31496062992125984" right="0.31496062992125984" top="0.2" bottom="0.28000000000000003" header="0.11811023622047245" footer="0.11811023622047245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6D308-D5CC-4AE5-943E-E7FDE31F11DD}">
  <dimension ref="A1:U67"/>
  <sheetViews>
    <sheetView workbookViewId="0">
      <selection activeCell="AE21" sqref="AE21"/>
    </sheetView>
  </sheetViews>
  <sheetFormatPr defaultColWidth="8.75" defaultRowHeight="13.5" x14ac:dyDescent="0.4"/>
  <cols>
    <col min="1" max="2" width="2.25" style="6" customWidth="1"/>
    <col min="3" max="22" width="3.75" style="6" customWidth="1"/>
    <col min="23" max="16384" width="8.75" style="6"/>
  </cols>
  <sheetData>
    <row r="1" spans="1:21" ht="24.4" customHeight="1" x14ac:dyDescent="0.4">
      <c r="A1" s="9" t="s">
        <v>194</v>
      </c>
    </row>
    <row r="2" spans="1:21" ht="10.15" customHeight="1" x14ac:dyDescent="0.4"/>
    <row r="3" spans="1:21" ht="24.4" customHeight="1" x14ac:dyDescent="0.4">
      <c r="A3" s="183" t="s">
        <v>78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1:21" ht="10.15" customHeight="1" x14ac:dyDescent="0.4"/>
    <row r="5" spans="1:21" ht="24.4" customHeight="1" x14ac:dyDescent="0.2">
      <c r="A5" s="187" t="s">
        <v>59</v>
      </c>
      <c r="B5" s="187"/>
      <c r="C5" s="187"/>
      <c r="D5" s="187"/>
      <c r="E5" s="132">
        <f>学校･選手ﾃﾞｰﾀ!C3</f>
        <v>0</v>
      </c>
      <c r="F5" s="132"/>
      <c r="G5" s="132"/>
      <c r="H5" s="132"/>
      <c r="I5" s="132"/>
      <c r="J5" s="132"/>
      <c r="K5" s="132"/>
      <c r="L5" s="132"/>
      <c r="M5" s="132"/>
      <c r="N5" s="132"/>
      <c r="O5" s="18"/>
      <c r="P5" s="111" t="s">
        <v>101</v>
      </c>
      <c r="Q5" s="111"/>
      <c r="R5" s="168">
        <f>学校･選手ﾃﾞｰﾀ!$K$5</f>
        <v>0</v>
      </c>
      <c r="S5" s="168"/>
      <c r="T5" s="168"/>
      <c r="U5" s="168"/>
    </row>
    <row r="6" spans="1:21" ht="10.15" customHeight="1" x14ac:dyDescent="0.4"/>
    <row r="7" spans="1:21" ht="24.4" customHeight="1" x14ac:dyDescent="0.2">
      <c r="A7" s="189" t="s">
        <v>68</v>
      </c>
      <c r="B7" s="189"/>
      <c r="C7" s="189"/>
      <c r="D7" s="189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1:21" ht="10.15" customHeight="1" x14ac:dyDescent="0.4"/>
    <row r="9" spans="1:21" ht="24.4" customHeight="1" x14ac:dyDescent="0.4">
      <c r="E9" s="9" t="s">
        <v>69</v>
      </c>
    </row>
    <row r="10" spans="1:21" ht="10.15" customHeight="1" x14ac:dyDescent="0.4"/>
    <row r="11" spans="1:21" ht="24.4" customHeight="1" x14ac:dyDescent="0.2">
      <c r="C11" s="186">
        <f ca="1">TODAY()</f>
        <v>45203</v>
      </c>
      <c r="D11" s="186"/>
      <c r="E11" s="186"/>
      <c r="F11" s="186"/>
      <c r="G11" s="186"/>
      <c r="H11" s="186"/>
    </row>
    <row r="12" spans="1:21" ht="9.4" customHeight="1" x14ac:dyDescent="0.2">
      <c r="H12" s="7"/>
      <c r="I12" s="7"/>
      <c r="J12" s="7"/>
      <c r="K12" s="7"/>
      <c r="L12" s="7"/>
      <c r="M12" s="7"/>
    </row>
    <row r="13" spans="1:21" ht="24.4" customHeight="1" x14ac:dyDescent="0.2">
      <c r="I13" s="132">
        <f>学校･選手ﾃﾞｰﾀ!$C$3</f>
        <v>0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</row>
    <row r="14" spans="1:21" ht="10.15" customHeight="1" x14ac:dyDescent="0.4"/>
    <row r="15" spans="1:21" ht="24.4" customHeight="1" x14ac:dyDescent="0.25">
      <c r="I15" s="187" t="s">
        <v>70</v>
      </c>
      <c r="J15" s="187"/>
      <c r="K15" s="188">
        <f>学校･選手ﾃﾞｰﾀ!$C$6</f>
        <v>0</v>
      </c>
      <c r="L15" s="188"/>
      <c r="M15" s="188"/>
      <c r="N15" s="188"/>
      <c r="O15" s="188"/>
      <c r="P15" s="188"/>
      <c r="Q15" s="188"/>
      <c r="R15" s="188"/>
      <c r="S15" s="8"/>
    </row>
    <row r="16" spans="1:21" ht="10.9" customHeight="1" x14ac:dyDescent="0.4"/>
    <row r="17" spans="1:20" ht="24.4" customHeight="1" x14ac:dyDescent="0.4">
      <c r="A17" s="6" t="s">
        <v>71</v>
      </c>
    </row>
    <row r="18" spans="1:20" ht="24.4" customHeight="1" x14ac:dyDescent="0.4"/>
    <row r="19" spans="1:20" ht="24.4" customHeight="1" x14ac:dyDescent="0.4"/>
    <row r="20" spans="1:20" ht="24.4" customHeight="1" x14ac:dyDescent="0.4"/>
    <row r="21" spans="1:20" ht="24.4" customHeight="1" x14ac:dyDescent="0.4"/>
    <row r="22" spans="1:20" ht="24.4" customHeight="1" x14ac:dyDescent="0.4"/>
    <row r="23" spans="1:20" ht="24.4" customHeight="1" x14ac:dyDescent="0.4"/>
    <row r="24" spans="1:20" ht="24.4" customHeight="1" x14ac:dyDescent="0.4"/>
    <row r="25" spans="1:20" ht="24.4" customHeight="1" x14ac:dyDescent="0.4"/>
    <row r="26" spans="1:20" ht="24.4" customHeight="1" x14ac:dyDescent="0.4"/>
    <row r="27" spans="1:20" ht="24.4" customHeight="1" x14ac:dyDescent="0.4"/>
    <row r="28" spans="1:20" ht="24.4" customHeight="1" x14ac:dyDescent="0.4"/>
    <row r="29" spans="1:20" ht="24.4" customHeight="1" x14ac:dyDescent="0.4"/>
    <row r="30" spans="1:20" ht="24.4" customHeight="1" x14ac:dyDescent="0.4">
      <c r="I30" s="111" t="s">
        <v>72</v>
      </c>
      <c r="J30" s="111"/>
      <c r="K30" s="111"/>
      <c r="L30" s="111"/>
      <c r="M30" s="184"/>
      <c r="N30" s="184"/>
      <c r="O30" s="184"/>
      <c r="P30" s="184"/>
      <c r="Q30" s="184"/>
      <c r="R30" s="184"/>
      <c r="S30" s="184"/>
      <c r="T30" s="22" t="s">
        <v>73</v>
      </c>
    </row>
    <row r="31" spans="1:20" ht="12.4" customHeight="1" x14ac:dyDescent="0.4"/>
    <row r="32" spans="1:20" ht="19.899999999999999" customHeight="1" x14ac:dyDescent="0.4">
      <c r="A32" s="185" t="s">
        <v>74</v>
      </c>
      <c r="B32" s="185"/>
      <c r="C32" s="10" t="s">
        <v>75</v>
      </c>
    </row>
    <row r="33" spans="1:3" ht="19.899999999999999" customHeight="1" x14ac:dyDescent="0.4">
      <c r="A33" s="10"/>
      <c r="B33" s="10"/>
      <c r="C33" s="10" t="s">
        <v>76</v>
      </c>
    </row>
    <row r="34" spans="1:3" ht="19.899999999999999" customHeight="1" x14ac:dyDescent="0.4">
      <c r="A34" s="10"/>
      <c r="B34" s="10"/>
      <c r="C34" s="10" t="s">
        <v>77</v>
      </c>
    </row>
    <row r="35" spans="1:3" ht="24.4" customHeight="1" x14ac:dyDescent="0.4"/>
    <row r="36" spans="1:3" ht="24.4" customHeight="1" x14ac:dyDescent="0.4"/>
    <row r="37" spans="1:3" ht="24.4" customHeight="1" x14ac:dyDescent="0.4"/>
    <row r="38" spans="1:3" ht="24.4" customHeight="1" x14ac:dyDescent="0.4"/>
    <row r="39" spans="1:3" ht="24.4" customHeight="1" x14ac:dyDescent="0.4"/>
    <row r="40" spans="1:3" ht="24.4" customHeight="1" x14ac:dyDescent="0.4"/>
    <row r="41" spans="1:3" ht="24.4" customHeight="1" x14ac:dyDescent="0.4"/>
    <row r="42" spans="1:3" ht="24.4" customHeight="1" x14ac:dyDescent="0.4"/>
    <row r="43" spans="1:3" ht="24.4" customHeight="1" x14ac:dyDescent="0.4"/>
    <row r="44" spans="1:3" ht="24.4" customHeight="1" x14ac:dyDescent="0.4"/>
    <row r="45" spans="1:3" ht="24.4" customHeight="1" x14ac:dyDescent="0.4"/>
    <row r="46" spans="1:3" ht="24.4" customHeight="1" x14ac:dyDescent="0.4"/>
    <row r="47" spans="1:3" ht="24.4" customHeight="1" x14ac:dyDescent="0.4"/>
    <row r="48" spans="1:3" ht="24.4" customHeight="1" x14ac:dyDescent="0.4"/>
    <row r="49" ht="24.4" customHeight="1" x14ac:dyDescent="0.4"/>
    <row r="50" ht="24.4" customHeight="1" x14ac:dyDescent="0.4"/>
    <row r="51" ht="24.4" customHeight="1" x14ac:dyDescent="0.4"/>
    <row r="52" ht="24.4" customHeight="1" x14ac:dyDescent="0.4"/>
    <row r="53" ht="24.4" customHeight="1" x14ac:dyDescent="0.4"/>
    <row r="54" ht="24.4" customHeight="1" x14ac:dyDescent="0.4"/>
    <row r="55" ht="24.4" customHeight="1" x14ac:dyDescent="0.4"/>
    <row r="56" ht="24.4" customHeight="1" x14ac:dyDescent="0.4"/>
    <row r="57" ht="24.4" customHeight="1" x14ac:dyDescent="0.4"/>
    <row r="58" ht="24.4" customHeight="1" x14ac:dyDescent="0.4"/>
    <row r="59" ht="24.4" customHeight="1" x14ac:dyDescent="0.4"/>
    <row r="60" ht="24.4" customHeight="1" x14ac:dyDescent="0.4"/>
    <row r="61" ht="24.4" customHeight="1" x14ac:dyDescent="0.4"/>
    <row r="62" ht="24.4" customHeight="1" x14ac:dyDescent="0.4"/>
    <row r="63" ht="24.4" customHeight="1" x14ac:dyDescent="0.4"/>
    <row r="64" ht="24.4" customHeight="1" x14ac:dyDescent="0.4"/>
    <row r="65" ht="24.4" customHeight="1" x14ac:dyDescent="0.4"/>
    <row r="66" ht="24.4" customHeight="1" x14ac:dyDescent="0.4"/>
    <row r="67" ht="24.4" customHeight="1" x14ac:dyDescent="0.4"/>
  </sheetData>
  <mergeCells count="14">
    <mergeCell ref="A3:T3"/>
    <mergeCell ref="I30:L30"/>
    <mergeCell ref="M30:S30"/>
    <mergeCell ref="A32:B32"/>
    <mergeCell ref="C11:H11"/>
    <mergeCell ref="I13:S13"/>
    <mergeCell ref="I15:J15"/>
    <mergeCell ref="K15:R15"/>
    <mergeCell ref="E7:O7"/>
    <mergeCell ref="A5:D5"/>
    <mergeCell ref="A7:D7"/>
    <mergeCell ref="R5:U5"/>
    <mergeCell ref="P5:Q5"/>
    <mergeCell ref="E5:N5"/>
  </mergeCells>
  <phoneticPr fontId="1"/>
  <printOptions horizontalCentered="1" verticalCentered="1"/>
  <pageMargins left="0.59055118110236227" right="0.59055118110236227" top="0.55118110236220474" bottom="0.55118110236220474" header="0" footer="0.31496062992125984"/>
  <pageSetup paperSize="9" scale="10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B84F-C219-4E6B-9980-CE65E12E1A60}">
  <dimension ref="B1:AI79"/>
  <sheetViews>
    <sheetView workbookViewId="0">
      <selection activeCell="Y7" sqref="Y7"/>
    </sheetView>
  </sheetViews>
  <sheetFormatPr defaultColWidth="8.75" defaultRowHeight="13.5" x14ac:dyDescent="0.4"/>
  <cols>
    <col min="1" max="1" width="2.125" style="6" customWidth="1"/>
    <col min="2" max="21" width="3.75" style="6" customWidth="1"/>
    <col min="22" max="22" width="2.875" style="6" customWidth="1"/>
    <col min="23" max="23" width="3.75" style="6" customWidth="1"/>
    <col min="24" max="16384" width="8.75" style="6"/>
  </cols>
  <sheetData>
    <row r="1" spans="2:35" ht="27.4" customHeight="1" x14ac:dyDescent="0.4">
      <c r="B1" s="9" t="s">
        <v>192</v>
      </c>
    </row>
    <row r="2" spans="2:35" ht="27.4" customHeight="1" x14ac:dyDescent="0.4"/>
    <row r="3" spans="2:35" ht="46.15" customHeight="1" x14ac:dyDescent="0.4">
      <c r="C3" s="13"/>
      <c r="D3" s="13"/>
      <c r="E3" s="13"/>
      <c r="F3" s="206" t="s">
        <v>102</v>
      </c>
      <c r="G3" s="206"/>
      <c r="H3" s="206"/>
      <c r="I3" s="206"/>
      <c r="J3" s="206"/>
      <c r="K3" s="206"/>
      <c r="L3" s="206"/>
      <c r="M3" s="206"/>
      <c r="N3" s="206"/>
      <c r="O3" s="206"/>
      <c r="P3" s="14" t="s">
        <v>103</v>
      </c>
      <c r="Q3" s="13"/>
      <c r="R3" s="13"/>
      <c r="S3" s="13"/>
      <c r="T3" s="13"/>
    </row>
    <row r="4" spans="2:35" ht="27.4" customHeight="1" x14ac:dyDescent="0.4">
      <c r="AE4" s="6" t="s">
        <v>51</v>
      </c>
      <c r="AF4" s="6" t="s">
        <v>49</v>
      </c>
      <c r="AG4" s="6" t="s">
        <v>107</v>
      </c>
      <c r="AH4" s="6" t="s">
        <v>109</v>
      </c>
      <c r="AI4" s="6" t="s">
        <v>129</v>
      </c>
    </row>
    <row r="5" spans="2:35" ht="40.15" customHeight="1" x14ac:dyDescent="0.4">
      <c r="B5" s="168" t="s">
        <v>101</v>
      </c>
      <c r="C5" s="168"/>
      <c r="D5" s="168"/>
      <c r="E5" s="207">
        <f>学校･選手ﾃﾞｰﾀ!K5</f>
        <v>0</v>
      </c>
      <c r="F5" s="208"/>
      <c r="G5" s="208"/>
      <c r="H5" s="209"/>
      <c r="I5" s="207" t="s">
        <v>59</v>
      </c>
      <c r="J5" s="208"/>
      <c r="K5" s="209"/>
      <c r="L5" s="203">
        <f>学校･選手ﾃﾞｰﾀ!C3</f>
        <v>0</v>
      </c>
      <c r="M5" s="204"/>
      <c r="N5" s="204"/>
      <c r="O5" s="204"/>
      <c r="P5" s="204"/>
      <c r="Q5" s="204"/>
      <c r="R5" s="204"/>
      <c r="S5" s="204"/>
      <c r="T5" s="204"/>
      <c r="U5" s="205"/>
      <c r="X5" s="71" t="s">
        <v>41</v>
      </c>
      <c r="AF5" s="6" t="s">
        <v>50</v>
      </c>
      <c r="AG5" s="6" t="s">
        <v>108</v>
      </c>
      <c r="AH5" s="6" t="s">
        <v>110</v>
      </c>
      <c r="AI5" s="6" t="s">
        <v>130</v>
      </c>
    </row>
    <row r="6" spans="2:35" ht="43.5" customHeight="1" x14ac:dyDescent="0.4">
      <c r="B6" s="200" t="s">
        <v>104</v>
      </c>
      <c r="C6" s="201"/>
      <c r="D6" s="201"/>
      <c r="E6" s="201"/>
      <c r="F6" s="201"/>
      <c r="G6" s="201"/>
      <c r="H6" s="201"/>
      <c r="I6" s="201"/>
      <c r="J6" s="201"/>
      <c r="K6" s="202"/>
      <c r="L6" s="192" t="str">
        <f>IF(X6="","",VLOOKUP(X6,学校･選手ﾃﾞｰﾀ!$A$13:$J$42,3))</f>
        <v/>
      </c>
      <c r="M6" s="193"/>
      <c r="N6" s="193"/>
      <c r="O6" s="193"/>
      <c r="P6" s="193"/>
      <c r="Q6" s="193"/>
      <c r="R6" s="193"/>
      <c r="S6" s="193"/>
      <c r="T6" s="193"/>
      <c r="U6" s="28" t="s">
        <v>73</v>
      </c>
      <c r="X6" s="72"/>
      <c r="AH6" s="6" t="s">
        <v>111</v>
      </c>
      <c r="AI6" s="6" t="s">
        <v>131</v>
      </c>
    </row>
    <row r="7" spans="2:35" ht="43.5" customHeight="1" x14ac:dyDescent="0.4">
      <c r="X7" s="19"/>
    </row>
    <row r="8" spans="2:35" ht="31.9" customHeight="1" x14ac:dyDescent="0.4">
      <c r="B8" s="146"/>
      <c r="C8" s="146"/>
      <c r="D8" s="146"/>
      <c r="E8" s="146"/>
      <c r="F8" s="158">
        <v>1</v>
      </c>
      <c r="G8" s="158"/>
      <c r="H8" s="158"/>
      <c r="I8" s="158"/>
      <c r="J8" s="158"/>
      <c r="K8" s="158"/>
      <c r="L8" s="158"/>
      <c r="M8" s="158"/>
      <c r="N8" s="158">
        <v>2</v>
      </c>
      <c r="O8" s="158"/>
      <c r="P8" s="158"/>
      <c r="Q8" s="158"/>
      <c r="R8" s="158"/>
      <c r="S8" s="158"/>
      <c r="T8" s="158"/>
      <c r="U8" s="158"/>
      <c r="X8" s="9"/>
    </row>
    <row r="9" spans="2:35" ht="31.9" customHeight="1" x14ac:dyDescent="0.4">
      <c r="B9" s="200" t="s">
        <v>128</v>
      </c>
      <c r="C9" s="143"/>
      <c r="D9" s="143"/>
      <c r="E9" s="144"/>
      <c r="F9" s="203" t="s">
        <v>129</v>
      </c>
      <c r="G9" s="204"/>
      <c r="H9" s="204"/>
      <c r="I9" s="204"/>
      <c r="J9" s="204"/>
      <c r="K9" s="204"/>
      <c r="L9" s="204"/>
      <c r="M9" s="205"/>
      <c r="N9" s="203" t="s">
        <v>129</v>
      </c>
      <c r="O9" s="204"/>
      <c r="P9" s="204"/>
      <c r="Q9" s="204"/>
      <c r="R9" s="204"/>
      <c r="S9" s="204"/>
      <c r="T9" s="204"/>
      <c r="U9" s="205"/>
      <c r="X9" s="9"/>
    </row>
    <row r="10" spans="2:35" ht="31.9" customHeight="1" x14ac:dyDescent="0.4">
      <c r="B10" s="119" t="s">
        <v>105</v>
      </c>
      <c r="C10" s="119"/>
      <c r="D10" s="119"/>
      <c r="E10" s="119"/>
      <c r="F10" s="199" t="s">
        <v>49</v>
      </c>
      <c r="G10" s="199"/>
      <c r="H10" s="199"/>
      <c r="I10" s="199"/>
      <c r="J10" s="199" t="s">
        <v>107</v>
      </c>
      <c r="K10" s="199"/>
      <c r="L10" s="199"/>
      <c r="M10" s="199"/>
      <c r="N10" s="199" t="s">
        <v>49</v>
      </c>
      <c r="O10" s="199"/>
      <c r="P10" s="199"/>
      <c r="Q10" s="199"/>
      <c r="R10" s="199" t="s">
        <v>107</v>
      </c>
      <c r="S10" s="199"/>
      <c r="T10" s="199"/>
      <c r="U10" s="199"/>
      <c r="X10" s="9"/>
    </row>
    <row r="11" spans="2:35" ht="36.4" customHeight="1" x14ac:dyDescent="0.4">
      <c r="B11" s="119" t="s">
        <v>106</v>
      </c>
      <c r="C11" s="119"/>
      <c r="D11" s="119"/>
      <c r="E11" s="119"/>
      <c r="F11" s="211" t="s">
        <v>109</v>
      </c>
      <c r="G11" s="211"/>
      <c r="H11" s="211"/>
      <c r="I11" s="211"/>
      <c r="J11" s="211"/>
      <c r="K11" s="211"/>
      <c r="L11" s="211"/>
      <c r="M11" s="211"/>
      <c r="N11" s="211" t="s">
        <v>109</v>
      </c>
      <c r="O11" s="211"/>
      <c r="P11" s="211"/>
      <c r="Q11" s="211"/>
      <c r="R11" s="211"/>
      <c r="S11" s="211"/>
      <c r="T11" s="211"/>
      <c r="U11" s="211"/>
      <c r="X11" s="190" t="s">
        <v>119</v>
      </c>
      <c r="Y11" s="191"/>
    </row>
    <row r="12" spans="2:35" ht="42.4" customHeight="1" x14ac:dyDescent="0.4">
      <c r="B12" s="119" t="s">
        <v>114</v>
      </c>
      <c r="C12" s="119"/>
      <c r="D12" s="119"/>
      <c r="E12" s="119"/>
      <c r="F12" s="112">
        <f>IF(X12="","",VLOOKUP(X12,学校･選手ﾃﾞｰﾀ!$A$13:$J$42,3))</f>
        <v>0</v>
      </c>
      <c r="G12" s="112"/>
      <c r="H12" s="112"/>
      <c r="I12" s="112"/>
      <c r="J12" s="112"/>
      <c r="K12" s="112"/>
      <c r="L12" s="112"/>
      <c r="M12" s="112"/>
      <c r="N12" s="112">
        <f>IF(Y12="","",VLOOKUP(Y12,学校･選手ﾃﾞｰﾀ!$A$13:$J$42,3))</f>
        <v>0</v>
      </c>
      <c r="O12" s="112"/>
      <c r="P12" s="112"/>
      <c r="Q12" s="112"/>
      <c r="R12" s="112"/>
      <c r="S12" s="112"/>
      <c r="T12" s="112"/>
      <c r="U12" s="112"/>
      <c r="X12" s="27">
        <v>1</v>
      </c>
      <c r="Y12" s="27">
        <v>2</v>
      </c>
    </row>
    <row r="13" spans="2:35" ht="42.4" customHeight="1" x14ac:dyDescent="0.4">
      <c r="B13" s="212" t="s">
        <v>115</v>
      </c>
      <c r="C13" s="213"/>
      <c r="D13" s="213"/>
      <c r="E13" s="213"/>
      <c r="F13" s="210">
        <f>IF(X13="","",VLOOKUP(X13,学校･選手ﾃﾞｰﾀ!$A$13:$J$42,3))</f>
        <v>0</v>
      </c>
      <c r="G13" s="210"/>
      <c r="H13" s="210"/>
      <c r="I13" s="210"/>
      <c r="J13" s="210"/>
      <c r="K13" s="210"/>
      <c r="L13" s="210"/>
      <c r="M13" s="210"/>
      <c r="N13" s="210">
        <f>IF(Y13="","",VLOOKUP(Y13,学校･選手ﾃﾞｰﾀ!$A$13:$J$42,3))</f>
        <v>0</v>
      </c>
      <c r="O13" s="210"/>
      <c r="P13" s="210"/>
      <c r="Q13" s="210"/>
      <c r="R13" s="210"/>
      <c r="S13" s="210"/>
      <c r="T13" s="210"/>
      <c r="U13" s="210"/>
      <c r="X13" s="72">
        <v>2</v>
      </c>
      <c r="Y13" s="72">
        <v>1</v>
      </c>
    </row>
    <row r="14" spans="2:35" ht="31.9" customHeight="1" x14ac:dyDescent="0.4">
      <c r="B14" s="119"/>
      <c r="C14" s="119"/>
      <c r="D14" s="119"/>
      <c r="E14" s="119"/>
      <c r="F14" s="5"/>
      <c r="G14" s="15"/>
      <c r="H14" s="15"/>
      <c r="I14" s="172" t="s">
        <v>15</v>
      </c>
      <c r="J14" s="172"/>
      <c r="K14" s="124">
        <f>IF(X13="","",VLOOKUP(X13,学校･選手ﾃﾞｰﾀ!$A$13:$J$42,10))</f>
        <v>0</v>
      </c>
      <c r="L14" s="124"/>
      <c r="M14" s="16" t="s">
        <v>112</v>
      </c>
      <c r="N14" s="5"/>
      <c r="O14" s="15"/>
      <c r="P14" s="15"/>
      <c r="Q14" s="172" t="s">
        <v>15</v>
      </c>
      <c r="R14" s="172"/>
      <c r="S14" s="124">
        <f>IF(Y13="","",VLOOKUP(Y13,学校･選手ﾃﾞｰﾀ!$A$13:$J$42,10))</f>
        <v>0</v>
      </c>
      <c r="T14" s="124"/>
      <c r="U14" s="16" t="s">
        <v>112</v>
      </c>
    </row>
    <row r="15" spans="2:35" ht="40.15" customHeight="1" x14ac:dyDescent="0.4">
      <c r="B15" s="119" t="s">
        <v>113</v>
      </c>
      <c r="C15" s="119"/>
      <c r="D15" s="119"/>
      <c r="E15" s="119"/>
      <c r="F15" s="195"/>
      <c r="G15" s="161"/>
      <c r="H15" s="161"/>
      <c r="I15" s="161"/>
      <c r="J15" s="161"/>
      <c r="K15" s="161"/>
      <c r="L15" s="161"/>
      <c r="M15" s="162"/>
      <c r="N15" s="195"/>
      <c r="O15" s="161"/>
      <c r="P15" s="161"/>
      <c r="Q15" s="161"/>
      <c r="R15" s="161"/>
      <c r="S15" s="161"/>
      <c r="T15" s="161"/>
      <c r="U15" s="162"/>
    </row>
    <row r="16" spans="2:35" ht="40.15" customHeight="1" x14ac:dyDescent="0.4">
      <c r="B16" s="119"/>
      <c r="C16" s="119"/>
      <c r="D16" s="119"/>
      <c r="E16" s="119"/>
      <c r="F16" s="196"/>
      <c r="G16" s="197"/>
      <c r="H16" s="197"/>
      <c r="I16" s="197"/>
      <c r="J16" s="197"/>
      <c r="K16" s="197"/>
      <c r="L16" s="197"/>
      <c r="M16" s="198"/>
      <c r="N16" s="196"/>
      <c r="O16" s="197"/>
      <c r="P16" s="197"/>
      <c r="Q16" s="197"/>
      <c r="R16" s="197"/>
      <c r="S16" s="197"/>
      <c r="T16" s="197"/>
      <c r="U16" s="198"/>
    </row>
    <row r="17" spans="2:21" ht="18.399999999999999" customHeight="1" x14ac:dyDescent="0.4"/>
    <row r="18" spans="2:21" ht="31.9" customHeight="1" x14ac:dyDescent="0.2">
      <c r="F18" s="187" t="s">
        <v>116</v>
      </c>
      <c r="G18" s="187"/>
      <c r="H18" s="187"/>
      <c r="I18" s="187"/>
      <c r="J18" s="187" t="s">
        <v>117</v>
      </c>
      <c r="K18" s="187"/>
      <c r="L18" s="187"/>
      <c r="M18" s="187"/>
      <c r="N18" s="194"/>
      <c r="O18" s="194"/>
      <c r="P18" s="194"/>
      <c r="Q18" s="194"/>
      <c r="R18" s="194"/>
      <c r="S18" s="194"/>
      <c r="T18" s="194"/>
      <c r="U18" s="194"/>
    </row>
    <row r="19" spans="2:21" ht="18.399999999999999" customHeight="1" x14ac:dyDescent="0.4"/>
    <row r="20" spans="2:21" ht="31.9" customHeight="1" x14ac:dyDescent="0.2">
      <c r="F20" s="187" t="s">
        <v>118</v>
      </c>
      <c r="G20" s="187"/>
      <c r="H20" s="187"/>
      <c r="I20" s="187"/>
      <c r="J20" s="187" t="s">
        <v>117</v>
      </c>
      <c r="K20" s="187"/>
      <c r="L20" s="187"/>
      <c r="M20" s="187"/>
      <c r="N20" s="194"/>
      <c r="O20" s="194"/>
      <c r="P20" s="194"/>
      <c r="Q20" s="194"/>
      <c r="R20" s="194"/>
      <c r="S20" s="194"/>
      <c r="T20" s="194"/>
      <c r="U20" s="194"/>
    </row>
    <row r="21" spans="2:21" ht="27.4" customHeight="1" x14ac:dyDescent="0.4"/>
    <row r="22" spans="2:21" ht="15" customHeight="1" x14ac:dyDescent="0.4">
      <c r="B22" s="6" t="s">
        <v>124</v>
      </c>
    </row>
    <row r="23" spans="2:21" ht="27.4" customHeight="1" x14ac:dyDescent="0.4"/>
    <row r="24" spans="2:21" ht="27.4" customHeight="1" x14ac:dyDescent="0.4"/>
    <row r="25" spans="2:21" ht="27.4" customHeight="1" x14ac:dyDescent="0.4"/>
    <row r="26" spans="2:21" ht="27.4" customHeight="1" x14ac:dyDescent="0.4"/>
    <row r="27" spans="2:21" ht="27.4" customHeight="1" x14ac:dyDescent="0.4"/>
    <row r="28" spans="2:21" ht="27.4" customHeight="1" x14ac:dyDescent="0.4"/>
    <row r="29" spans="2:21" ht="27.4" customHeight="1" x14ac:dyDescent="0.4"/>
    <row r="30" spans="2:21" ht="27.4" customHeight="1" x14ac:dyDescent="0.4"/>
    <row r="31" spans="2:21" ht="27.4" customHeight="1" x14ac:dyDescent="0.4"/>
    <row r="32" spans="2:21" ht="27.4" customHeight="1" x14ac:dyDescent="0.4"/>
    <row r="33" ht="27.4" customHeight="1" x14ac:dyDescent="0.4"/>
    <row r="34" ht="27.4" customHeight="1" x14ac:dyDescent="0.4"/>
    <row r="35" ht="27.4" customHeight="1" x14ac:dyDescent="0.4"/>
    <row r="36" ht="27.4" customHeight="1" x14ac:dyDescent="0.4"/>
    <row r="37" ht="27.4" customHeight="1" x14ac:dyDescent="0.4"/>
    <row r="38" ht="27.4" customHeight="1" x14ac:dyDescent="0.4"/>
    <row r="39" ht="27.4" customHeight="1" x14ac:dyDescent="0.4"/>
    <row r="40" ht="27.4" customHeight="1" x14ac:dyDescent="0.4"/>
    <row r="41" ht="27.4" customHeight="1" x14ac:dyDescent="0.4"/>
    <row r="42" ht="27.4" customHeight="1" x14ac:dyDescent="0.4"/>
    <row r="43" ht="27.4" customHeight="1" x14ac:dyDescent="0.4"/>
    <row r="44" ht="27.4" customHeight="1" x14ac:dyDescent="0.4"/>
    <row r="45" ht="27.4" customHeight="1" x14ac:dyDescent="0.4"/>
    <row r="46" ht="27.4" customHeight="1" x14ac:dyDescent="0.4"/>
    <row r="47" ht="27.4" customHeight="1" x14ac:dyDescent="0.4"/>
    <row r="48" ht="27.4" customHeight="1" x14ac:dyDescent="0.4"/>
    <row r="49" ht="27.4" customHeight="1" x14ac:dyDescent="0.4"/>
    <row r="50" ht="27.4" customHeight="1" x14ac:dyDescent="0.4"/>
    <row r="51" ht="27.4" customHeight="1" x14ac:dyDescent="0.4"/>
    <row r="52" ht="27.4" customHeight="1" x14ac:dyDescent="0.4"/>
    <row r="53" ht="27.4" customHeight="1" x14ac:dyDescent="0.4"/>
    <row r="54" ht="27.4" customHeight="1" x14ac:dyDescent="0.4"/>
    <row r="55" ht="27.4" customHeight="1" x14ac:dyDescent="0.4"/>
    <row r="56" ht="27.4" customHeight="1" x14ac:dyDescent="0.4"/>
    <row r="57" ht="27.4" customHeight="1" x14ac:dyDescent="0.4"/>
    <row r="58" ht="27.4" customHeight="1" x14ac:dyDescent="0.4"/>
    <row r="59" ht="27.4" customHeight="1" x14ac:dyDescent="0.4"/>
    <row r="60" ht="27.4" customHeight="1" x14ac:dyDescent="0.4"/>
    <row r="61" ht="27.4" customHeight="1" x14ac:dyDescent="0.4"/>
    <row r="62" ht="27.4" customHeight="1" x14ac:dyDescent="0.4"/>
    <row r="63" ht="27.4" customHeight="1" x14ac:dyDescent="0.4"/>
    <row r="64" ht="27.4" customHeight="1" x14ac:dyDescent="0.4"/>
    <row r="65" ht="27.4" customHeight="1" x14ac:dyDescent="0.4"/>
    <row r="66" ht="27.4" customHeight="1" x14ac:dyDescent="0.4"/>
    <row r="67" ht="27.4" customHeight="1" x14ac:dyDescent="0.4"/>
    <row r="68" ht="27.4" customHeight="1" x14ac:dyDescent="0.4"/>
    <row r="69" ht="27.4" customHeight="1" x14ac:dyDescent="0.4"/>
    <row r="70" ht="27.4" customHeight="1" x14ac:dyDescent="0.4"/>
    <row r="71" ht="27.4" customHeight="1" x14ac:dyDescent="0.4"/>
    <row r="72" ht="27.4" customHeight="1" x14ac:dyDescent="0.4"/>
    <row r="73" ht="27.4" customHeight="1" x14ac:dyDescent="0.4"/>
    <row r="74" ht="27.4" customHeight="1" x14ac:dyDescent="0.4"/>
    <row r="75" ht="27.4" customHeight="1" x14ac:dyDescent="0.4"/>
    <row r="76" ht="27.4" customHeight="1" x14ac:dyDescent="0.4"/>
    <row r="77" ht="27.4" customHeight="1" x14ac:dyDescent="0.4"/>
    <row r="78" ht="27.4" customHeight="1" x14ac:dyDescent="0.4"/>
    <row r="79" ht="27.4" customHeight="1" x14ac:dyDescent="0.4"/>
  </sheetData>
  <mergeCells count="43">
    <mergeCell ref="B15:E16"/>
    <mergeCell ref="N13:U13"/>
    <mergeCell ref="Q14:R14"/>
    <mergeCell ref="S14:T14"/>
    <mergeCell ref="B11:E11"/>
    <mergeCell ref="F11:M11"/>
    <mergeCell ref="N11:U11"/>
    <mergeCell ref="B12:E12"/>
    <mergeCell ref="I14:J14"/>
    <mergeCell ref="K14:L14"/>
    <mergeCell ref="B13:E14"/>
    <mergeCell ref="F12:M12"/>
    <mergeCell ref="F13:M13"/>
    <mergeCell ref="F3:O3"/>
    <mergeCell ref="B5:D5"/>
    <mergeCell ref="E5:H5"/>
    <mergeCell ref="I5:K5"/>
    <mergeCell ref="L5:U5"/>
    <mergeCell ref="B6:K6"/>
    <mergeCell ref="B8:E8"/>
    <mergeCell ref="F8:M8"/>
    <mergeCell ref="N8:U8"/>
    <mergeCell ref="B10:E10"/>
    <mergeCell ref="F10:I10"/>
    <mergeCell ref="B9:E9"/>
    <mergeCell ref="F9:M9"/>
    <mergeCell ref="N9:U9"/>
    <mergeCell ref="X11:Y11"/>
    <mergeCell ref="L6:T6"/>
    <mergeCell ref="F20:I20"/>
    <mergeCell ref="J20:M20"/>
    <mergeCell ref="N20:U20"/>
    <mergeCell ref="F15:M15"/>
    <mergeCell ref="F16:M16"/>
    <mergeCell ref="N15:U15"/>
    <mergeCell ref="N16:U16"/>
    <mergeCell ref="J18:M18"/>
    <mergeCell ref="F18:I18"/>
    <mergeCell ref="N18:U18"/>
    <mergeCell ref="N10:Q10"/>
    <mergeCell ref="R10:U10"/>
    <mergeCell ref="N12:U12"/>
    <mergeCell ref="J10:M10"/>
  </mergeCells>
  <phoneticPr fontId="1"/>
  <dataValidations count="4">
    <dataValidation type="list" allowBlank="1" showInputMessage="1" showErrorMessage="1" sqref="F10:I10 N10:Q10" xr:uid="{8DF2BA59-5BBD-493C-8161-E02D10B1C7B3}">
      <formula1>$AF$4:$AF$5</formula1>
    </dataValidation>
    <dataValidation type="list" allowBlank="1" showInputMessage="1" showErrorMessage="1" sqref="J10:M10 R10:U10" xr:uid="{956FBC68-3631-4C06-9BDE-2BDB7CD42968}">
      <formula1>$AG$4:$AG$5</formula1>
    </dataValidation>
    <dataValidation type="list" allowBlank="1" showInputMessage="1" showErrorMessage="1" sqref="F9:U9" xr:uid="{EB3DD803-7549-43C3-8CA4-BCE924FBA61A}">
      <formula1>$AI$4:$AI$6</formula1>
    </dataValidation>
    <dataValidation type="list" allowBlank="1" showInputMessage="1" showErrorMessage="1" sqref="F11:U11" xr:uid="{76384042-B383-499D-AA20-09C3FC5191B1}">
      <formula1>$AH$4:$AH$6</formula1>
    </dataValidation>
  </dataValidations>
  <printOptions horizontalCentered="1" verticalCentered="1"/>
  <pageMargins left="0.59055118110236227" right="0.59055118110236227" top="0.55118110236220474" bottom="0.55118110236220474" header="0" footer="0.31496062992125984"/>
  <pageSetup paperSize="9" scale="10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2BE0-7908-4634-B4D9-874118E448D3}">
  <dimension ref="A1:H10"/>
  <sheetViews>
    <sheetView workbookViewId="0">
      <selection activeCell="E14" sqref="E14"/>
    </sheetView>
  </sheetViews>
  <sheetFormatPr defaultRowHeight="18.75" x14ac:dyDescent="0.4"/>
  <cols>
    <col min="1" max="1" width="9.75" customWidth="1"/>
    <col min="2" max="2" width="9" customWidth="1"/>
    <col min="3" max="3" width="38.25" customWidth="1"/>
    <col min="4" max="4" width="25.375" customWidth="1"/>
  </cols>
  <sheetData>
    <row r="1" spans="1:8" x14ac:dyDescent="0.4">
      <c r="A1" t="s">
        <v>133</v>
      </c>
      <c r="C1" t="s">
        <v>134</v>
      </c>
    </row>
    <row r="3" spans="1:8" x14ac:dyDescent="0.4">
      <c r="A3" t="s">
        <v>135</v>
      </c>
      <c r="B3" t="s">
        <v>61</v>
      </c>
      <c r="C3" s="23" t="s">
        <v>196</v>
      </c>
      <c r="D3" t="s">
        <v>195</v>
      </c>
    </row>
    <row r="4" spans="1:8" x14ac:dyDescent="0.4">
      <c r="A4" t="s">
        <v>132</v>
      </c>
    </row>
    <row r="5" spans="1:8" x14ac:dyDescent="0.4">
      <c r="B5" t="s">
        <v>149</v>
      </c>
      <c r="C5" s="23" t="s">
        <v>148</v>
      </c>
      <c r="D5" t="s">
        <v>150</v>
      </c>
      <c r="E5" t="s">
        <v>151</v>
      </c>
      <c r="G5" s="74"/>
      <c r="H5" s="74"/>
    </row>
    <row r="6" spans="1:8" x14ac:dyDescent="0.4">
      <c r="B6" t="s">
        <v>153</v>
      </c>
      <c r="C6" s="23" t="s">
        <v>152</v>
      </c>
      <c r="D6" t="s">
        <v>154</v>
      </c>
      <c r="E6" t="s">
        <v>155</v>
      </c>
      <c r="G6" s="74"/>
      <c r="H6" s="74"/>
    </row>
    <row r="7" spans="1:8" x14ac:dyDescent="0.4">
      <c r="B7" t="s">
        <v>156</v>
      </c>
      <c r="C7" s="23" t="s">
        <v>159</v>
      </c>
      <c r="D7" t="s">
        <v>157</v>
      </c>
      <c r="E7" t="s">
        <v>158</v>
      </c>
      <c r="G7" s="74"/>
      <c r="H7" s="74"/>
    </row>
    <row r="8" spans="1:8" x14ac:dyDescent="0.4">
      <c r="B8" t="s">
        <v>160</v>
      </c>
      <c r="C8" s="23" t="s">
        <v>163</v>
      </c>
      <c r="D8" t="s">
        <v>161</v>
      </c>
      <c r="E8" t="s">
        <v>162</v>
      </c>
      <c r="G8" s="74"/>
      <c r="H8" s="74"/>
    </row>
    <row r="9" spans="1:8" x14ac:dyDescent="0.4">
      <c r="B9" t="s">
        <v>164</v>
      </c>
      <c r="C9" s="23" t="s">
        <v>197</v>
      </c>
      <c r="D9" t="s">
        <v>165</v>
      </c>
      <c r="E9" t="s">
        <v>198</v>
      </c>
      <c r="G9" s="74"/>
      <c r="H9" s="74"/>
    </row>
    <row r="10" spans="1:8" x14ac:dyDescent="0.4">
      <c r="B10" t="s">
        <v>65</v>
      </c>
      <c r="C10" s="23" t="s">
        <v>199</v>
      </c>
      <c r="D10" t="s">
        <v>200</v>
      </c>
      <c r="E10" t="s">
        <v>201</v>
      </c>
    </row>
  </sheetData>
  <phoneticPr fontId="1"/>
  <hyperlinks>
    <hyperlink ref="C3" r:id="rId1" xr:uid="{1EE468A9-C7B9-45B2-8396-9FCC01571E4C}"/>
    <hyperlink ref="C5" r:id="rId2" xr:uid="{6B7C24CD-4455-4C79-8E12-E95B954B9196}"/>
    <hyperlink ref="C6" r:id="rId3" xr:uid="{63F7FAC6-D356-4C09-A69B-21C148A99EFA}"/>
    <hyperlink ref="C7" r:id="rId4" xr:uid="{EC15FF4A-1D24-4798-903F-71EB2C8EF54D}"/>
    <hyperlink ref="C8" r:id="rId5" xr:uid="{F4B1A680-D81E-4D87-ACA1-B7D5246A9DA6}"/>
    <hyperlink ref="C9" r:id="rId6" xr:uid="{9ACDDFAB-8063-4AD5-BC71-693CD618C27B}"/>
    <hyperlink ref="C10" r:id="rId7" xr:uid="{B9A21940-D70F-4C5F-9D36-B32731428371}"/>
  </hyperlinks>
  <pageMargins left="0.7" right="0.7" top="0.75" bottom="0.75" header="0.3" footer="0.3"/>
  <pageSetup paperSize="9" orientation="portrait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6F11-CA38-4F94-9AC3-88D9E2677222}">
  <sheetPr>
    <tabColor rgb="FFC00000"/>
  </sheetPr>
  <dimension ref="B1:AI16"/>
  <sheetViews>
    <sheetView topLeftCell="A4" workbookViewId="0">
      <selection activeCell="E4" sqref="E4"/>
    </sheetView>
  </sheetViews>
  <sheetFormatPr defaultRowHeight="18.75" x14ac:dyDescent="0.4"/>
  <cols>
    <col min="1" max="1" width="4.75" customWidth="1"/>
    <col min="2" max="2" width="20.125" bestFit="1" customWidth="1"/>
    <col min="3" max="3" width="19" bestFit="1" customWidth="1"/>
    <col min="4" max="4" width="11" bestFit="1" customWidth="1"/>
    <col min="5" max="5" width="13.125" bestFit="1" customWidth="1"/>
    <col min="6" max="6" width="9.25" bestFit="1" customWidth="1"/>
    <col min="7" max="7" width="10.875" bestFit="1" customWidth="1"/>
    <col min="8" max="8" width="5.25" bestFit="1" customWidth="1"/>
    <col min="9" max="9" width="9.25" bestFit="1" customWidth="1"/>
    <col min="10" max="10" width="15" bestFit="1" customWidth="1"/>
    <col min="11" max="11" width="5.25" bestFit="1" customWidth="1"/>
    <col min="12" max="12" width="9.25" bestFit="1" customWidth="1"/>
    <col min="13" max="13" width="12.875" bestFit="1" customWidth="1"/>
    <col min="14" max="14" width="5.25" bestFit="1" customWidth="1"/>
    <col min="15" max="15" width="9.25" bestFit="1" customWidth="1"/>
    <col min="16" max="16" width="13.125" bestFit="1" customWidth="1"/>
    <col min="17" max="17" width="5.25" bestFit="1" customWidth="1"/>
    <col min="18" max="18" width="9.25" bestFit="1" customWidth="1"/>
    <col min="19" max="19" width="13.125" bestFit="1" customWidth="1"/>
    <col min="20" max="20" width="5.25" bestFit="1" customWidth="1"/>
    <col min="21" max="21" width="9.25" bestFit="1" customWidth="1"/>
    <col min="22" max="22" width="14.875" bestFit="1" customWidth="1"/>
    <col min="23" max="23" width="5.25" bestFit="1" customWidth="1"/>
    <col min="24" max="24" width="11" bestFit="1" customWidth="1"/>
    <col min="25" max="25" width="19" bestFit="1" customWidth="1"/>
    <col min="26" max="26" width="5.25" bestFit="1" customWidth="1"/>
    <col min="27" max="27" width="9.25" bestFit="1" customWidth="1"/>
    <col min="28" max="28" width="19" bestFit="1" customWidth="1"/>
    <col min="29" max="29" width="5.25" bestFit="1" customWidth="1"/>
    <col min="30" max="30" width="6.25" bestFit="1" customWidth="1"/>
    <col min="31" max="31" width="9.875" bestFit="1" customWidth="1"/>
    <col min="32" max="32" width="5.25" bestFit="1" customWidth="1"/>
    <col min="33" max="33" width="7.375" bestFit="1" customWidth="1"/>
    <col min="34" max="34" width="10.875" bestFit="1" customWidth="1"/>
    <col min="35" max="35" width="5.25" bestFit="1" customWidth="1"/>
  </cols>
  <sheetData>
    <row r="1" spans="2:35" x14ac:dyDescent="0.4">
      <c r="B1" s="80" t="s">
        <v>109</v>
      </c>
    </row>
    <row r="2" spans="2:35" x14ac:dyDescent="0.4">
      <c r="B2" t="s">
        <v>59</v>
      </c>
      <c r="C2" t="s">
        <v>166</v>
      </c>
      <c r="D2" t="s">
        <v>108</v>
      </c>
      <c r="E2" t="s">
        <v>167</v>
      </c>
      <c r="F2" t="s">
        <v>168</v>
      </c>
      <c r="G2" t="s">
        <v>178</v>
      </c>
      <c r="H2" t="s">
        <v>15</v>
      </c>
      <c r="I2" t="s">
        <v>169</v>
      </c>
      <c r="J2" t="s">
        <v>179</v>
      </c>
      <c r="K2" t="s">
        <v>15</v>
      </c>
      <c r="L2" t="s">
        <v>170</v>
      </c>
      <c r="M2" t="s">
        <v>180</v>
      </c>
      <c r="N2" t="s">
        <v>15</v>
      </c>
      <c r="O2" t="s">
        <v>171</v>
      </c>
      <c r="P2" t="s">
        <v>181</v>
      </c>
      <c r="Q2" t="s">
        <v>15</v>
      </c>
      <c r="R2" t="s">
        <v>172</v>
      </c>
      <c r="S2" t="s">
        <v>182</v>
      </c>
      <c r="T2" t="s">
        <v>15</v>
      </c>
      <c r="U2" t="s">
        <v>173</v>
      </c>
      <c r="V2" t="s">
        <v>183</v>
      </c>
      <c r="W2" t="s">
        <v>15</v>
      </c>
      <c r="X2" t="s">
        <v>174</v>
      </c>
      <c r="Y2" t="s">
        <v>184</v>
      </c>
      <c r="Z2" t="s">
        <v>15</v>
      </c>
      <c r="AA2" t="s">
        <v>175</v>
      </c>
      <c r="AB2" t="s">
        <v>185</v>
      </c>
      <c r="AC2" t="s">
        <v>15</v>
      </c>
      <c r="AD2" t="s">
        <v>176</v>
      </c>
      <c r="AE2" t="s">
        <v>186</v>
      </c>
      <c r="AF2" t="s">
        <v>15</v>
      </c>
      <c r="AG2" t="s">
        <v>177</v>
      </c>
      <c r="AH2" t="s">
        <v>187</v>
      </c>
      <c r="AI2" t="s">
        <v>15</v>
      </c>
    </row>
    <row r="3" spans="2:35" x14ac:dyDescent="0.4">
      <c r="B3" s="79" t="str">
        <f>IF(SUM(申込書!V15:W30)&gt;0,学校･選手ﾃﾞｰﾀ!F3,"")</f>
        <v/>
      </c>
      <c r="C3" s="79" t="str">
        <f>IF(SUM(申込書!V15:W30)&gt;0,学校･選手ﾃﾞｰﾀ!K3,"")</f>
        <v/>
      </c>
      <c r="D3" s="79" t="str">
        <f>IF(SUM(申込書!V15:W30)&gt;0,申込書!$J$14,"")</f>
        <v/>
      </c>
      <c r="E3" s="79" t="str">
        <f>IF(SUM(申込書!V15:W30)&gt;0,申込書!$J$13,"")</f>
        <v/>
      </c>
      <c r="F3" s="79" t="str">
        <f>IF(申込書!V15=1,申込書!$J$16,"")</f>
        <v/>
      </c>
      <c r="G3" s="79" t="str">
        <f>IF(申込書!V15=1,申込書!J15,"")</f>
        <v/>
      </c>
      <c r="H3" s="79" t="str">
        <f>IF(申込書!V15=1,申込書!R15,"")</f>
        <v/>
      </c>
      <c r="I3" s="79" t="str">
        <f>IF(申込書!V17=1,申込書!$J$18,"")</f>
        <v/>
      </c>
      <c r="J3" s="79" t="str">
        <f>IF(申込書!V17=1,申込書!J17,"")</f>
        <v/>
      </c>
      <c r="K3" s="79" t="str">
        <f>IF(申込書!V17=1,申込書!R17,"")</f>
        <v/>
      </c>
      <c r="L3" s="79" t="str">
        <f>IF(申込書!V19=1,申込書!J20,"")</f>
        <v/>
      </c>
      <c r="M3" s="79" t="str">
        <f>IF(申込書!V19=1,申込書!J19,"")</f>
        <v/>
      </c>
      <c r="N3" s="79" t="str">
        <f>IF(申込書!V19=1,申込書!R19,"")</f>
        <v/>
      </c>
      <c r="O3" s="79" t="str">
        <f>IF(申込書!V21=1,申込書!J22,"")</f>
        <v/>
      </c>
      <c r="P3" s="79" t="str">
        <f>IF(申込書!V21=1,申込書!J21,"")</f>
        <v/>
      </c>
      <c r="Q3" s="79" t="str">
        <f>IF(申込書!V21=1,申込書!R21,"")</f>
        <v/>
      </c>
      <c r="R3" s="79" t="str">
        <f>IF(申込書!V23=1,申込書!J24,"")</f>
        <v/>
      </c>
      <c r="S3" s="79" t="str">
        <f>IF(申込書!V23=1,申込書!J23,"")</f>
        <v/>
      </c>
      <c r="T3" s="79" t="str">
        <f>IF(申込書!V23=1,申込書!R23,"")</f>
        <v/>
      </c>
      <c r="U3" s="79" t="str">
        <f>IF(申込書!V25=1,申込書!J26,"")</f>
        <v/>
      </c>
      <c r="V3" s="79" t="str">
        <f>IF(申込書!V25=1,申込書!J25,"")</f>
        <v/>
      </c>
      <c r="W3" s="79" t="str">
        <f>IF(申込書!V25=1,申込書!R25,"")</f>
        <v/>
      </c>
      <c r="X3" s="79" t="str">
        <f>IF(申込書!V27=1,申込書!J28,"")</f>
        <v/>
      </c>
      <c r="Y3" s="79" t="str">
        <f>IF(申込書!V27=1,申込書!J27,"")</f>
        <v/>
      </c>
      <c r="Z3" s="79" t="str">
        <f>IF(申込書!V27=1,申込書!R27,"")</f>
        <v/>
      </c>
      <c r="AA3" s="79" t="str">
        <f>IF(申込書!V29=1,申込書!J30,"")</f>
        <v/>
      </c>
      <c r="AB3" s="79" t="str">
        <f>IF(申込書!V29=1,申込書!J29,"")</f>
        <v/>
      </c>
      <c r="AC3" s="79" t="str">
        <f>IF(申込書!V29=1,申込書!R29,"")</f>
        <v/>
      </c>
      <c r="AD3" s="79" t="str">
        <f>申込書!J32</f>
        <v/>
      </c>
      <c r="AE3" s="79" t="str">
        <f>申込書!J31</f>
        <v/>
      </c>
      <c r="AF3" s="79" t="str">
        <f>申込書!R31</f>
        <v/>
      </c>
      <c r="AG3" s="79" t="str">
        <f>申込書!J34</f>
        <v/>
      </c>
      <c r="AH3" s="79" t="str">
        <f>申込書!J33</f>
        <v/>
      </c>
      <c r="AI3" s="79" t="str">
        <f>申込書!R33</f>
        <v/>
      </c>
    </row>
    <row r="5" spans="2:35" x14ac:dyDescent="0.4">
      <c r="B5" s="80" t="s">
        <v>188</v>
      </c>
    </row>
    <row r="6" spans="2:35" x14ac:dyDescent="0.4">
      <c r="B6" t="s">
        <v>59</v>
      </c>
      <c r="C6" t="s">
        <v>166</v>
      </c>
      <c r="D6" t="s">
        <v>82</v>
      </c>
      <c r="E6" t="s">
        <v>83</v>
      </c>
      <c r="F6" t="s">
        <v>189</v>
      </c>
      <c r="G6" t="s">
        <v>190</v>
      </c>
      <c r="H6" t="s">
        <v>15</v>
      </c>
      <c r="I6" t="s">
        <v>191</v>
      </c>
      <c r="J6" t="s">
        <v>179</v>
      </c>
      <c r="K6" t="s">
        <v>15</v>
      </c>
    </row>
    <row r="7" spans="2:35" x14ac:dyDescent="0.4">
      <c r="B7" s="79">
        <f>学校･選手ﾃﾞｰﾀ!F$3</f>
        <v>0</v>
      </c>
      <c r="C7" s="79">
        <f>学校･選手ﾃﾞｰﾀ!K$3</f>
        <v>0</v>
      </c>
      <c r="D7" s="81">
        <f>申込書!X15</f>
        <v>0</v>
      </c>
      <c r="E7" s="81">
        <f>申込書!Z15</f>
        <v>0</v>
      </c>
      <c r="F7" s="82" t="str">
        <f>IF($D7=1,L7,"")</f>
        <v/>
      </c>
      <c r="G7" s="82" t="str">
        <f t="shared" ref="G7:H7" si="0">IF($D7=1,M7,"")</f>
        <v/>
      </c>
      <c r="H7" s="82" t="str">
        <f t="shared" si="0"/>
        <v/>
      </c>
      <c r="I7" s="79" t="str">
        <f>IF($E7=1,L7,"")</f>
        <v/>
      </c>
      <c r="J7" s="79" t="str">
        <f t="shared" ref="J7:K7" si="1">IF($E7=1,M7,"")</f>
        <v/>
      </c>
      <c r="K7" s="79" t="str">
        <f t="shared" si="1"/>
        <v/>
      </c>
      <c r="L7" s="83" t="str">
        <f>申込書!J16</f>
        <v/>
      </c>
      <c r="M7" s="83" t="str">
        <f>申込書!J15</f>
        <v/>
      </c>
      <c r="N7" s="83" t="str">
        <f>申込書!R15</f>
        <v/>
      </c>
      <c r="O7" s="83" t="str">
        <f>L7</f>
        <v/>
      </c>
      <c r="P7" s="83" t="str">
        <f t="shared" ref="P7:Q7" si="2">M7</f>
        <v/>
      </c>
      <c r="Q7" s="83" t="str">
        <f t="shared" si="2"/>
        <v/>
      </c>
    </row>
    <row r="8" spans="2:35" x14ac:dyDescent="0.4">
      <c r="B8" s="79">
        <f>学校･選手ﾃﾞｰﾀ!F$3</f>
        <v>0</v>
      </c>
      <c r="C8" s="79">
        <f>学校･選手ﾃﾞｰﾀ!K$3</f>
        <v>0</v>
      </c>
      <c r="D8" s="81">
        <f>申込書!X17</f>
        <v>0</v>
      </c>
      <c r="E8" s="81">
        <f>申込書!Z17</f>
        <v>0</v>
      </c>
      <c r="F8" s="82" t="str">
        <f t="shared" ref="F8:F16" si="3">IF($D8=1,L8,"")</f>
        <v/>
      </c>
      <c r="G8" s="82" t="str">
        <f t="shared" ref="G8:G16" si="4">IF($D8=1,M8,"")</f>
        <v/>
      </c>
      <c r="H8" s="82" t="str">
        <f t="shared" ref="H8:H16" si="5">IF($D8=1,N8,"")</f>
        <v/>
      </c>
      <c r="I8" s="79" t="str">
        <f t="shared" ref="I8:I16" si="6">IF($E8=1,L8,"")</f>
        <v/>
      </c>
      <c r="J8" s="79" t="str">
        <f t="shared" ref="J8:J16" si="7">IF($E8=1,M8,"")</f>
        <v/>
      </c>
      <c r="K8" s="79" t="str">
        <f t="shared" ref="K8:K16" si="8">IF($E8=1,N8,"")</f>
        <v/>
      </c>
      <c r="L8" s="83" t="str">
        <f>申込書!J18</f>
        <v/>
      </c>
      <c r="M8" s="83" t="str">
        <f>申込書!J17</f>
        <v/>
      </c>
      <c r="N8" s="83" t="str">
        <f>申込書!R17</f>
        <v/>
      </c>
      <c r="O8" s="83" t="str">
        <f t="shared" ref="O8:O16" si="9">L8</f>
        <v/>
      </c>
      <c r="P8" s="83" t="str">
        <f t="shared" ref="P8:P16" si="10">M8</f>
        <v/>
      </c>
      <c r="Q8" s="83" t="str">
        <f t="shared" ref="Q8:Q16" si="11">N8</f>
        <v/>
      </c>
    </row>
    <row r="9" spans="2:35" x14ac:dyDescent="0.4">
      <c r="B9" s="79">
        <f>学校･選手ﾃﾞｰﾀ!F$3</f>
        <v>0</v>
      </c>
      <c r="C9" s="79">
        <f>学校･選手ﾃﾞｰﾀ!K$3</f>
        <v>0</v>
      </c>
      <c r="D9" s="81">
        <f>申込書!X19</f>
        <v>0</v>
      </c>
      <c r="E9" s="81">
        <f>申込書!Z19</f>
        <v>0</v>
      </c>
      <c r="F9" s="82" t="str">
        <f t="shared" si="3"/>
        <v/>
      </c>
      <c r="G9" s="82" t="str">
        <f t="shared" si="4"/>
        <v/>
      </c>
      <c r="H9" s="82" t="str">
        <f t="shared" si="5"/>
        <v/>
      </c>
      <c r="I9" s="79" t="str">
        <f t="shared" si="6"/>
        <v/>
      </c>
      <c r="J9" s="79" t="str">
        <f t="shared" si="7"/>
        <v/>
      </c>
      <c r="K9" s="79" t="str">
        <f t="shared" si="8"/>
        <v/>
      </c>
      <c r="L9" s="83" t="str">
        <f>申込書!J20</f>
        <v/>
      </c>
      <c r="M9" s="83" t="str">
        <f>申込書!J19</f>
        <v/>
      </c>
      <c r="N9" s="83" t="str">
        <f>申込書!R19</f>
        <v/>
      </c>
      <c r="O9" s="83" t="str">
        <f t="shared" si="9"/>
        <v/>
      </c>
      <c r="P9" s="83" t="str">
        <f t="shared" si="10"/>
        <v/>
      </c>
      <c r="Q9" s="83" t="str">
        <f t="shared" si="11"/>
        <v/>
      </c>
    </row>
    <row r="10" spans="2:35" x14ac:dyDescent="0.4">
      <c r="B10" s="79">
        <f>学校･選手ﾃﾞｰﾀ!F$3</f>
        <v>0</v>
      </c>
      <c r="C10" s="79">
        <f>学校･選手ﾃﾞｰﾀ!K$3</f>
        <v>0</v>
      </c>
      <c r="D10" s="81">
        <f>申込書!X21</f>
        <v>0</v>
      </c>
      <c r="E10" s="81">
        <f>申込書!Z21</f>
        <v>0</v>
      </c>
      <c r="F10" s="82" t="str">
        <f t="shared" si="3"/>
        <v/>
      </c>
      <c r="G10" s="82" t="str">
        <f t="shared" si="4"/>
        <v/>
      </c>
      <c r="H10" s="82" t="str">
        <f t="shared" si="5"/>
        <v/>
      </c>
      <c r="I10" s="79" t="str">
        <f t="shared" si="6"/>
        <v/>
      </c>
      <c r="J10" s="79" t="str">
        <f t="shared" si="7"/>
        <v/>
      </c>
      <c r="K10" s="79" t="str">
        <f t="shared" si="8"/>
        <v/>
      </c>
      <c r="L10" s="83" t="str">
        <f>申込書!J22</f>
        <v/>
      </c>
      <c r="M10" s="83" t="str">
        <f>申込書!J21</f>
        <v/>
      </c>
      <c r="N10" s="83" t="str">
        <f>申込書!R21</f>
        <v/>
      </c>
      <c r="O10" s="83" t="str">
        <f t="shared" si="9"/>
        <v/>
      </c>
      <c r="P10" s="83" t="str">
        <f t="shared" si="10"/>
        <v/>
      </c>
      <c r="Q10" s="83" t="str">
        <f t="shared" si="11"/>
        <v/>
      </c>
    </row>
    <row r="11" spans="2:35" x14ac:dyDescent="0.4">
      <c r="B11" s="79">
        <f>学校･選手ﾃﾞｰﾀ!F$3</f>
        <v>0</v>
      </c>
      <c r="C11" s="79">
        <f>学校･選手ﾃﾞｰﾀ!K$3</f>
        <v>0</v>
      </c>
      <c r="D11" s="81">
        <f>申込書!X23</f>
        <v>0</v>
      </c>
      <c r="E11" s="81">
        <f>申込書!Z23</f>
        <v>0</v>
      </c>
      <c r="F11" s="82" t="str">
        <f t="shared" si="3"/>
        <v/>
      </c>
      <c r="G11" s="82" t="str">
        <f t="shared" si="4"/>
        <v/>
      </c>
      <c r="H11" s="82" t="str">
        <f t="shared" si="5"/>
        <v/>
      </c>
      <c r="I11" s="79" t="str">
        <f t="shared" si="6"/>
        <v/>
      </c>
      <c r="J11" s="79" t="str">
        <f t="shared" si="7"/>
        <v/>
      </c>
      <c r="K11" s="79" t="str">
        <f t="shared" si="8"/>
        <v/>
      </c>
      <c r="L11" s="83" t="str">
        <f>申込書!J24</f>
        <v/>
      </c>
      <c r="M11" s="83" t="str">
        <f>申込書!J23</f>
        <v/>
      </c>
      <c r="N11" s="83" t="str">
        <f>申込書!R23</f>
        <v/>
      </c>
      <c r="O11" s="83" t="str">
        <f t="shared" si="9"/>
        <v/>
      </c>
      <c r="P11" s="83" t="str">
        <f t="shared" si="10"/>
        <v/>
      </c>
      <c r="Q11" s="83" t="str">
        <f t="shared" si="11"/>
        <v/>
      </c>
    </row>
    <row r="12" spans="2:35" x14ac:dyDescent="0.4">
      <c r="B12" s="79">
        <f>学校･選手ﾃﾞｰﾀ!F$3</f>
        <v>0</v>
      </c>
      <c r="C12" s="79">
        <f>学校･選手ﾃﾞｰﾀ!K$3</f>
        <v>0</v>
      </c>
      <c r="D12" s="81">
        <f>申込書!X25</f>
        <v>0</v>
      </c>
      <c r="E12" s="81">
        <f>申込書!Z25</f>
        <v>0</v>
      </c>
      <c r="F12" s="82" t="str">
        <f t="shared" si="3"/>
        <v/>
      </c>
      <c r="G12" s="82" t="str">
        <f t="shared" si="4"/>
        <v/>
      </c>
      <c r="H12" s="82" t="str">
        <f t="shared" si="5"/>
        <v/>
      </c>
      <c r="I12" s="79" t="str">
        <f t="shared" si="6"/>
        <v/>
      </c>
      <c r="J12" s="79" t="str">
        <f t="shared" si="7"/>
        <v/>
      </c>
      <c r="K12" s="79" t="str">
        <f t="shared" si="8"/>
        <v/>
      </c>
      <c r="L12" s="83" t="str">
        <f>申込書!J26</f>
        <v/>
      </c>
      <c r="M12" s="83" t="str">
        <f>申込書!J25</f>
        <v/>
      </c>
      <c r="N12" s="83" t="str">
        <f>申込書!R25</f>
        <v/>
      </c>
      <c r="O12" s="83" t="str">
        <f t="shared" si="9"/>
        <v/>
      </c>
      <c r="P12" s="83" t="str">
        <f t="shared" si="10"/>
        <v/>
      </c>
      <c r="Q12" s="83" t="str">
        <f t="shared" si="11"/>
        <v/>
      </c>
    </row>
    <row r="13" spans="2:35" x14ac:dyDescent="0.4">
      <c r="B13" s="79">
        <f>学校･選手ﾃﾞｰﾀ!F$3</f>
        <v>0</v>
      </c>
      <c r="C13" s="79">
        <f>学校･選手ﾃﾞｰﾀ!K$3</f>
        <v>0</v>
      </c>
      <c r="D13" s="81">
        <f>申込書!X27</f>
        <v>0</v>
      </c>
      <c r="E13" s="81">
        <f>申込書!Z27</f>
        <v>0</v>
      </c>
      <c r="F13" s="82" t="str">
        <f t="shared" si="3"/>
        <v/>
      </c>
      <c r="G13" s="82" t="str">
        <f t="shared" si="4"/>
        <v/>
      </c>
      <c r="H13" s="82" t="str">
        <f t="shared" si="5"/>
        <v/>
      </c>
      <c r="I13" s="79" t="str">
        <f t="shared" si="6"/>
        <v/>
      </c>
      <c r="J13" s="79" t="str">
        <f t="shared" si="7"/>
        <v/>
      </c>
      <c r="K13" s="79" t="str">
        <f t="shared" si="8"/>
        <v/>
      </c>
      <c r="L13" s="83" t="str">
        <f>申込書!J28</f>
        <v/>
      </c>
      <c r="M13" s="83" t="str">
        <f>申込書!J27</f>
        <v/>
      </c>
      <c r="N13" s="83" t="str">
        <f>申込書!R27</f>
        <v/>
      </c>
      <c r="O13" s="83" t="str">
        <f t="shared" si="9"/>
        <v/>
      </c>
      <c r="P13" s="83" t="str">
        <f t="shared" si="10"/>
        <v/>
      </c>
      <c r="Q13" s="83" t="str">
        <f t="shared" si="11"/>
        <v/>
      </c>
    </row>
    <row r="14" spans="2:35" x14ac:dyDescent="0.4">
      <c r="B14" s="79">
        <f>学校･選手ﾃﾞｰﾀ!F$3</f>
        <v>0</v>
      </c>
      <c r="C14" s="79">
        <f>学校･選手ﾃﾞｰﾀ!K$3</f>
        <v>0</v>
      </c>
      <c r="D14" s="81">
        <f>申込書!X29</f>
        <v>0</v>
      </c>
      <c r="E14" s="81">
        <f>申込書!Z29</f>
        <v>0</v>
      </c>
      <c r="F14" s="82" t="str">
        <f t="shared" si="3"/>
        <v/>
      </c>
      <c r="G14" s="82" t="str">
        <f t="shared" si="4"/>
        <v/>
      </c>
      <c r="H14" s="82" t="str">
        <f t="shared" si="5"/>
        <v/>
      </c>
      <c r="I14" s="79" t="str">
        <f t="shared" si="6"/>
        <v/>
      </c>
      <c r="J14" s="79" t="str">
        <f t="shared" si="7"/>
        <v/>
      </c>
      <c r="K14" s="79" t="str">
        <f t="shared" si="8"/>
        <v/>
      </c>
      <c r="L14" s="83" t="str">
        <f>申込書!J30</f>
        <v/>
      </c>
      <c r="M14" s="83" t="str">
        <f>申込書!J29</f>
        <v/>
      </c>
      <c r="N14" s="83" t="str">
        <f>申込書!R29</f>
        <v/>
      </c>
      <c r="O14" s="83" t="str">
        <f t="shared" si="9"/>
        <v/>
      </c>
      <c r="P14" s="83" t="str">
        <f t="shared" si="10"/>
        <v/>
      </c>
      <c r="Q14" s="83" t="str">
        <f t="shared" si="11"/>
        <v/>
      </c>
    </row>
    <row r="15" spans="2:35" x14ac:dyDescent="0.4">
      <c r="B15" s="79">
        <f>学校･選手ﾃﾞｰﾀ!F$3</f>
        <v>0</v>
      </c>
      <c r="C15" s="79">
        <f>学校･選手ﾃﾞｰﾀ!K$3</f>
        <v>0</v>
      </c>
      <c r="D15" s="81">
        <f>申込書!X31</f>
        <v>0</v>
      </c>
      <c r="E15" s="81">
        <f>申込書!Z31</f>
        <v>0</v>
      </c>
      <c r="F15" s="82" t="str">
        <f t="shared" si="3"/>
        <v/>
      </c>
      <c r="G15" s="82" t="str">
        <f t="shared" si="4"/>
        <v/>
      </c>
      <c r="H15" s="82" t="str">
        <f t="shared" si="5"/>
        <v/>
      </c>
      <c r="I15" s="79" t="str">
        <f t="shared" si="6"/>
        <v/>
      </c>
      <c r="J15" s="79" t="str">
        <f t="shared" si="7"/>
        <v/>
      </c>
      <c r="K15" s="79" t="str">
        <f t="shared" si="8"/>
        <v/>
      </c>
      <c r="L15" s="83" t="str">
        <f>申込書!J32</f>
        <v/>
      </c>
      <c r="M15" s="83" t="str">
        <f>申込書!J31</f>
        <v/>
      </c>
      <c r="N15" s="83" t="str">
        <f>申込書!R31</f>
        <v/>
      </c>
      <c r="O15" s="83" t="str">
        <f t="shared" si="9"/>
        <v/>
      </c>
      <c r="P15" s="83" t="str">
        <f t="shared" si="10"/>
        <v/>
      </c>
      <c r="Q15" s="83" t="str">
        <f t="shared" si="11"/>
        <v/>
      </c>
    </row>
    <row r="16" spans="2:35" x14ac:dyDescent="0.4">
      <c r="B16" s="79">
        <f>学校･選手ﾃﾞｰﾀ!F$3</f>
        <v>0</v>
      </c>
      <c r="C16" s="79">
        <f>学校･選手ﾃﾞｰﾀ!K$3</f>
        <v>0</v>
      </c>
      <c r="D16" s="81">
        <f>申込書!X33</f>
        <v>0</v>
      </c>
      <c r="E16" s="81">
        <f>申込書!Z33</f>
        <v>0</v>
      </c>
      <c r="F16" s="82" t="str">
        <f t="shared" si="3"/>
        <v/>
      </c>
      <c r="G16" s="82" t="str">
        <f t="shared" si="4"/>
        <v/>
      </c>
      <c r="H16" s="82" t="str">
        <f t="shared" si="5"/>
        <v/>
      </c>
      <c r="I16" s="79" t="str">
        <f t="shared" si="6"/>
        <v/>
      </c>
      <c r="J16" s="79" t="str">
        <f t="shared" si="7"/>
        <v/>
      </c>
      <c r="K16" s="79" t="str">
        <f t="shared" si="8"/>
        <v/>
      </c>
      <c r="L16" s="83" t="str">
        <f>申込書!J34</f>
        <v/>
      </c>
      <c r="M16" s="83" t="str">
        <f>申込書!J33</f>
        <v/>
      </c>
      <c r="N16" s="83" t="str">
        <f>申込書!R33</f>
        <v/>
      </c>
      <c r="O16" s="83" t="str">
        <f t="shared" si="9"/>
        <v/>
      </c>
      <c r="P16" s="83" t="str">
        <f t="shared" si="10"/>
        <v/>
      </c>
      <c r="Q16" s="83" t="str">
        <f t="shared" si="11"/>
        <v/>
      </c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94AC9-66D1-4417-89A2-284C1BD761FA}">
  <dimension ref="A1:Z22"/>
  <sheetViews>
    <sheetView topLeftCell="O1" workbookViewId="0">
      <selection activeCell="V30" sqref="V30"/>
    </sheetView>
  </sheetViews>
  <sheetFormatPr defaultRowHeight="18.75" x14ac:dyDescent="0.4"/>
  <cols>
    <col min="1" max="1" width="6.875" customWidth="1"/>
    <col min="2" max="2" width="1.625" customWidth="1"/>
    <col min="3" max="3" width="11.375" customWidth="1"/>
    <col min="4" max="4" width="1.625" customWidth="1"/>
    <col min="5" max="5" width="13" customWidth="1"/>
    <col min="6" max="6" width="3.25" customWidth="1"/>
    <col min="7" max="7" width="13" customWidth="1"/>
    <col min="8" max="8" width="3.25" customWidth="1"/>
    <col min="9" max="9" width="13" customWidth="1"/>
    <col min="10" max="10" width="3.25" customWidth="1"/>
    <col min="11" max="11" width="13" customWidth="1"/>
    <col min="12" max="12" width="3.25" customWidth="1"/>
    <col min="14" max="14" width="3.75" customWidth="1"/>
    <col min="15" max="15" width="13.625" customWidth="1"/>
    <col min="16" max="16" width="4.375" style="4" customWidth="1"/>
    <col min="17" max="17" width="4.75" style="4" bestFit="1" customWidth="1"/>
    <col min="18" max="18" width="10.375" style="4" bestFit="1" customWidth="1"/>
    <col min="19" max="19" width="1.875" style="4" bestFit="1" customWidth="1"/>
    <col min="20" max="21" width="4.375" style="4" customWidth="1"/>
    <col min="23" max="24" width="15.75" customWidth="1"/>
    <col min="25" max="26" width="4.375" style="4" customWidth="1"/>
  </cols>
  <sheetData>
    <row r="1" spans="1:26" x14ac:dyDescent="0.4">
      <c r="A1" t="s">
        <v>86</v>
      </c>
      <c r="O1" t="s">
        <v>87</v>
      </c>
      <c r="T1" s="4" t="s">
        <v>85</v>
      </c>
      <c r="Y1" s="4" t="s">
        <v>85</v>
      </c>
    </row>
    <row r="2" spans="1:26" x14ac:dyDescent="0.4">
      <c r="B2" t="s">
        <v>67</v>
      </c>
      <c r="N2" s="12" t="s">
        <v>100</v>
      </c>
      <c r="O2" s="11" t="s">
        <v>80</v>
      </c>
      <c r="P2" s="12" t="s">
        <v>81</v>
      </c>
      <c r="Q2" s="214" t="s">
        <v>84</v>
      </c>
      <c r="R2" s="215"/>
      <c r="S2" s="216"/>
      <c r="T2" s="12" t="s">
        <v>82</v>
      </c>
      <c r="U2" s="12" t="s">
        <v>83</v>
      </c>
      <c r="W2" s="12" t="s">
        <v>137</v>
      </c>
      <c r="X2" s="12" t="s">
        <v>138</v>
      </c>
      <c r="Y2" s="12" t="s">
        <v>82</v>
      </c>
      <c r="Z2" s="12" t="s">
        <v>83</v>
      </c>
    </row>
    <row r="3" spans="1:26" ht="18.75" customHeight="1" x14ac:dyDescent="0.4">
      <c r="A3">
        <f>申込書!K4</f>
        <v>0</v>
      </c>
      <c r="B3" s="76"/>
      <c r="C3" s="73" t="str">
        <f>SUBSTITUTE(学校･選手ﾃﾞｰﾀ!F3,"高校","")</f>
        <v/>
      </c>
      <c r="D3" s="77"/>
      <c r="E3" s="29" t="str">
        <f>申込書!J16</f>
        <v/>
      </c>
      <c r="F3" s="30" t="str">
        <f>申込書!R15</f>
        <v/>
      </c>
      <c r="G3" s="31" t="str">
        <f>申込書!J18</f>
        <v/>
      </c>
      <c r="H3" s="30" t="str">
        <f>申込書!R17</f>
        <v/>
      </c>
      <c r="I3" s="31" t="str">
        <f>申込書!J20</f>
        <v/>
      </c>
      <c r="J3" s="30" t="str">
        <f>申込書!R19</f>
        <v/>
      </c>
      <c r="K3" s="31" t="str">
        <f>申込書!J22</f>
        <v/>
      </c>
      <c r="L3" s="32" t="str">
        <f>申込書!R21</f>
        <v/>
      </c>
      <c r="N3" s="12">
        <v>1</v>
      </c>
      <c r="O3" s="11" t="str">
        <f>申込書!J16</f>
        <v/>
      </c>
      <c r="P3" s="12" t="str">
        <f>申込書!R15</f>
        <v/>
      </c>
      <c r="Q3" s="25" t="str">
        <f>"("&amp;LEFT(学校･選手ﾃﾞｰﾀ!$K$5,1)&amp;"･"</f>
        <v>(･</v>
      </c>
      <c r="R3" s="24" t="str">
        <f>SUBSTITUTE(学校･選手ﾃﾞｰﾀ!$F$3,"高校","")</f>
        <v/>
      </c>
      <c r="S3" s="26" t="s">
        <v>136</v>
      </c>
      <c r="T3" s="12">
        <f>申込書!X15</f>
        <v>0</v>
      </c>
      <c r="U3" s="12">
        <f>申込書!Z15</f>
        <v>0</v>
      </c>
      <c r="W3" s="11" t="str">
        <f>申込書!J16</f>
        <v/>
      </c>
      <c r="X3" s="11" t="str">
        <f>申込書!J15</f>
        <v/>
      </c>
      <c r="Y3" s="12">
        <f>申込書!X15</f>
        <v>0</v>
      </c>
      <c r="Z3" s="12">
        <f>申込書!Z15</f>
        <v>0</v>
      </c>
    </row>
    <row r="4" spans="1:26" x14ac:dyDescent="0.4">
      <c r="A4">
        <f>申込書!E4</f>
        <v>0</v>
      </c>
      <c r="B4" s="38" t="s">
        <v>139</v>
      </c>
      <c r="C4" s="75" t="str">
        <f>申込書!J14</f>
        <v/>
      </c>
      <c r="D4" s="34" t="s">
        <v>140</v>
      </c>
      <c r="E4" s="33" t="str">
        <f>申込書!J24</f>
        <v/>
      </c>
      <c r="F4" s="35" t="str">
        <f>申込書!R23</f>
        <v/>
      </c>
      <c r="G4" s="36" t="str">
        <f>申込書!J26</f>
        <v/>
      </c>
      <c r="H4" s="35" t="str">
        <f>申込書!R25</f>
        <v/>
      </c>
      <c r="I4" s="36" t="str">
        <f>申込書!J28</f>
        <v/>
      </c>
      <c r="J4" s="35" t="str">
        <f>申込書!R27</f>
        <v/>
      </c>
      <c r="K4" s="36" t="str">
        <f>申込書!J30</f>
        <v/>
      </c>
      <c r="L4" s="37" t="str">
        <f>申込書!R29</f>
        <v/>
      </c>
      <c r="N4" s="12">
        <v>2</v>
      </c>
      <c r="O4" s="11" t="str">
        <f>申込書!J18</f>
        <v/>
      </c>
      <c r="P4" s="12" t="str">
        <f>申込書!R17</f>
        <v/>
      </c>
      <c r="Q4" s="25" t="str">
        <f>"("&amp;LEFT(学校･選手ﾃﾞｰﾀ!$K$5,1)&amp;"･"</f>
        <v>(･</v>
      </c>
      <c r="R4" s="24" t="str">
        <f>SUBSTITUTE(学校･選手ﾃﾞｰﾀ!$F$3,"高校","")</f>
        <v/>
      </c>
      <c r="S4" s="26" t="s">
        <v>136</v>
      </c>
      <c r="T4" s="12">
        <f>申込書!X17</f>
        <v>0</v>
      </c>
      <c r="U4" s="12">
        <f>申込書!Z17</f>
        <v>0</v>
      </c>
      <c r="W4" s="11" t="str">
        <f>申込書!J18</f>
        <v/>
      </c>
      <c r="X4" s="11" t="str">
        <f>申込書!J17</f>
        <v/>
      </c>
      <c r="Y4" s="12">
        <f>申込書!X17</f>
        <v>0</v>
      </c>
      <c r="Z4" s="12">
        <f>申込書!Z17</f>
        <v>0</v>
      </c>
    </row>
    <row r="5" spans="1:26" x14ac:dyDescent="0.4">
      <c r="N5" s="12">
        <v>3</v>
      </c>
      <c r="O5" s="11" t="str">
        <f>申込書!J20</f>
        <v/>
      </c>
      <c r="P5" s="12" t="str">
        <f>申込書!R19</f>
        <v/>
      </c>
      <c r="Q5" s="25" t="str">
        <f>"("&amp;LEFT(学校･選手ﾃﾞｰﾀ!$K$5,1)&amp;"･"</f>
        <v>(･</v>
      </c>
      <c r="R5" s="24" t="str">
        <f>SUBSTITUTE(学校･選手ﾃﾞｰﾀ!$F$3,"高校","")</f>
        <v/>
      </c>
      <c r="S5" s="26" t="s">
        <v>136</v>
      </c>
      <c r="T5" s="12">
        <f>申込書!X19</f>
        <v>0</v>
      </c>
      <c r="U5" s="12">
        <f>申込書!Z19</f>
        <v>0</v>
      </c>
      <c r="W5" s="11" t="str">
        <f>申込書!J20</f>
        <v/>
      </c>
      <c r="X5" s="11" t="str">
        <f>申込書!J19</f>
        <v/>
      </c>
      <c r="Y5" s="12">
        <f>申込書!X19</f>
        <v>0</v>
      </c>
      <c r="Z5" s="12">
        <f>申込書!Z19</f>
        <v>0</v>
      </c>
    </row>
    <row r="6" spans="1:26" x14ac:dyDescent="0.4">
      <c r="N6" s="12">
        <v>4</v>
      </c>
      <c r="O6" s="11" t="str">
        <f>申込書!J22</f>
        <v/>
      </c>
      <c r="P6" s="12" t="str">
        <f>申込書!R21</f>
        <v/>
      </c>
      <c r="Q6" s="25" t="str">
        <f>"("&amp;LEFT(学校･選手ﾃﾞｰﾀ!$K$5,1)&amp;"･"</f>
        <v>(･</v>
      </c>
      <c r="R6" s="24" t="str">
        <f>SUBSTITUTE(学校･選手ﾃﾞｰﾀ!$F$3,"高校","")</f>
        <v/>
      </c>
      <c r="S6" s="26" t="s">
        <v>136</v>
      </c>
      <c r="T6" s="12">
        <f>申込書!X21</f>
        <v>0</v>
      </c>
      <c r="U6" s="12">
        <f>申込書!Z21</f>
        <v>0</v>
      </c>
      <c r="W6" s="11" t="str">
        <f>申込書!J22</f>
        <v/>
      </c>
      <c r="X6" s="11" t="str">
        <f>申込書!J21</f>
        <v/>
      </c>
      <c r="Y6" s="12">
        <f>申込書!X21</f>
        <v>0</v>
      </c>
      <c r="Z6" s="12">
        <f>申込書!Z21</f>
        <v>0</v>
      </c>
    </row>
    <row r="7" spans="1:26" x14ac:dyDescent="0.4">
      <c r="N7" s="12">
        <v>5</v>
      </c>
      <c r="O7" s="11" t="str">
        <f>申込書!J24</f>
        <v/>
      </c>
      <c r="P7" s="12" t="str">
        <f>申込書!R23</f>
        <v/>
      </c>
      <c r="Q7" s="25" t="str">
        <f>"("&amp;LEFT(学校･選手ﾃﾞｰﾀ!$K$5,1)&amp;"･"</f>
        <v>(･</v>
      </c>
      <c r="R7" s="24" t="str">
        <f>SUBSTITUTE(学校･選手ﾃﾞｰﾀ!$F$3,"高校","")</f>
        <v/>
      </c>
      <c r="S7" s="26" t="s">
        <v>136</v>
      </c>
      <c r="T7" s="12">
        <f>申込書!X23</f>
        <v>0</v>
      </c>
      <c r="U7" s="12">
        <f>申込書!Z23</f>
        <v>0</v>
      </c>
      <c r="W7" s="11" t="str">
        <f>申込書!J24</f>
        <v/>
      </c>
      <c r="X7" s="11" t="str">
        <f>申込書!J23</f>
        <v/>
      </c>
      <c r="Y7" s="12">
        <f>申込書!X23</f>
        <v>0</v>
      </c>
      <c r="Z7" s="12">
        <f>申込書!Z23</f>
        <v>0</v>
      </c>
    </row>
    <row r="8" spans="1:26" x14ac:dyDescent="0.4">
      <c r="N8" s="12">
        <v>6</v>
      </c>
      <c r="O8" s="11" t="str">
        <f>申込書!J26</f>
        <v/>
      </c>
      <c r="P8" s="12" t="str">
        <f>申込書!R25</f>
        <v/>
      </c>
      <c r="Q8" s="25" t="str">
        <f>"("&amp;LEFT(学校･選手ﾃﾞｰﾀ!$K$5,1)&amp;"･"</f>
        <v>(･</v>
      </c>
      <c r="R8" s="24" t="str">
        <f>SUBSTITUTE(学校･選手ﾃﾞｰﾀ!$F$3,"高校","")</f>
        <v/>
      </c>
      <c r="S8" s="26" t="s">
        <v>136</v>
      </c>
      <c r="T8" s="12">
        <f>申込書!X25</f>
        <v>0</v>
      </c>
      <c r="U8" s="12">
        <f>申込書!Z25</f>
        <v>0</v>
      </c>
      <c r="W8" s="11" t="str">
        <f>申込書!J26</f>
        <v/>
      </c>
      <c r="X8" s="11" t="str">
        <f>申込書!J25</f>
        <v/>
      </c>
      <c r="Y8" s="12">
        <f>申込書!X25</f>
        <v>0</v>
      </c>
      <c r="Z8" s="12">
        <f>申込書!Z25</f>
        <v>0</v>
      </c>
    </row>
    <row r="9" spans="1:26" x14ac:dyDescent="0.4">
      <c r="N9" s="12">
        <v>7</v>
      </c>
      <c r="O9" s="11" t="str">
        <f>申込書!J28</f>
        <v/>
      </c>
      <c r="P9" s="12" t="str">
        <f>申込書!R27</f>
        <v/>
      </c>
      <c r="Q9" s="25" t="str">
        <f>"("&amp;LEFT(学校･選手ﾃﾞｰﾀ!$K$5,1)&amp;"･"</f>
        <v>(･</v>
      </c>
      <c r="R9" s="24" t="str">
        <f>SUBSTITUTE(学校･選手ﾃﾞｰﾀ!$F$3,"高校","")</f>
        <v/>
      </c>
      <c r="S9" s="26" t="s">
        <v>136</v>
      </c>
      <c r="T9" s="12">
        <f>申込書!X27</f>
        <v>0</v>
      </c>
      <c r="U9" s="12">
        <f>申込書!Z27</f>
        <v>0</v>
      </c>
      <c r="W9" s="11" t="str">
        <f>申込書!J28</f>
        <v/>
      </c>
      <c r="X9" s="11" t="str">
        <f>申込書!J27</f>
        <v/>
      </c>
      <c r="Y9" s="12">
        <f>申込書!X27</f>
        <v>0</v>
      </c>
      <c r="Z9" s="12">
        <f>申込書!Z27</f>
        <v>0</v>
      </c>
    </row>
    <row r="10" spans="1:26" x14ac:dyDescent="0.4">
      <c r="N10" s="12">
        <v>8</v>
      </c>
      <c r="O10" s="11" t="str">
        <f>申込書!J30</f>
        <v/>
      </c>
      <c r="P10" s="12" t="str">
        <f>申込書!R29</f>
        <v/>
      </c>
      <c r="Q10" s="25" t="str">
        <f>"("&amp;LEFT(学校･選手ﾃﾞｰﾀ!$K$5,1)&amp;"･"</f>
        <v>(･</v>
      </c>
      <c r="R10" s="24" t="str">
        <f>SUBSTITUTE(学校･選手ﾃﾞｰﾀ!$F$3,"高校","")</f>
        <v/>
      </c>
      <c r="S10" s="26" t="s">
        <v>136</v>
      </c>
      <c r="T10" s="12">
        <f>申込書!X29</f>
        <v>0</v>
      </c>
      <c r="U10" s="12">
        <f>申込書!Z29</f>
        <v>0</v>
      </c>
      <c r="W10" s="11" t="str">
        <f>申込書!J30</f>
        <v/>
      </c>
      <c r="X10" s="11" t="str">
        <f>申込書!J29</f>
        <v/>
      </c>
      <c r="Y10" s="12">
        <f>申込書!X29</f>
        <v>0</v>
      </c>
      <c r="Z10" s="12">
        <f>申込書!Z29</f>
        <v>0</v>
      </c>
    </row>
    <row r="11" spans="1:26" x14ac:dyDescent="0.4">
      <c r="N11" s="12">
        <v>9</v>
      </c>
      <c r="O11" s="11" t="str">
        <f>申込書!J32</f>
        <v/>
      </c>
      <c r="P11" s="12" t="str">
        <f>申込書!R31</f>
        <v/>
      </c>
      <c r="Q11" s="25" t="str">
        <f>"("&amp;LEFT(学校･選手ﾃﾞｰﾀ!$K$5,1)&amp;"･"</f>
        <v>(･</v>
      </c>
      <c r="R11" s="24" t="str">
        <f>SUBSTITUTE(学校･選手ﾃﾞｰﾀ!$F$3,"高校","")</f>
        <v/>
      </c>
      <c r="S11" s="26" t="s">
        <v>136</v>
      </c>
      <c r="T11" s="12">
        <f>申込書!X31</f>
        <v>0</v>
      </c>
      <c r="U11" s="12">
        <f>申込書!Z31</f>
        <v>0</v>
      </c>
      <c r="W11" s="11" t="str">
        <f>申込書!J32</f>
        <v/>
      </c>
      <c r="X11" s="11" t="str">
        <f>申込書!J31</f>
        <v/>
      </c>
      <c r="Y11" s="12">
        <f>申込書!X31</f>
        <v>0</v>
      </c>
      <c r="Z11" s="12">
        <f>申込書!Z31</f>
        <v>0</v>
      </c>
    </row>
    <row r="12" spans="1:26" x14ac:dyDescent="0.4">
      <c r="N12" s="12">
        <v>10</v>
      </c>
      <c r="O12" s="11" t="str">
        <f>申込書!J34</f>
        <v/>
      </c>
      <c r="P12" s="12" t="str">
        <f>申込書!R33</f>
        <v/>
      </c>
      <c r="Q12" s="25" t="str">
        <f>"("&amp;LEFT(学校･選手ﾃﾞｰﾀ!$K$5,1)&amp;"･"</f>
        <v>(･</v>
      </c>
      <c r="R12" s="24" t="str">
        <f>SUBSTITUTE(学校･選手ﾃﾞｰﾀ!$F$3,"高校","")</f>
        <v/>
      </c>
      <c r="S12" s="26" t="s">
        <v>136</v>
      </c>
      <c r="T12" s="12">
        <f>申込書!X33</f>
        <v>0</v>
      </c>
      <c r="U12" s="12">
        <f>申込書!Z33</f>
        <v>0</v>
      </c>
      <c r="W12" s="11" t="str">
        <f>申込書!J34</f>
        <v/>
      </c>
      <c r="X12" s="11" t="str">
        <f>申込書!J33</f>
        <v/>
      </c>
      <c r="Y12" s="12">
        <f>申込書!X33</f>
        <v>0</v>
      </c>
      <c r="Z12" s="12">
        <f>申込書!Z33</f>
        <v>0</v>
      </c>
    </row>
    <row r="13" spans="1:26" x14ac:dyDescent="0.4">
      <c r="N13" s="12">
        <v>11</v>
      </c>
      <c r="O13" s="11" t="str">
        <f>申込書!J61</f>
        <v/>
      </c>
      <c r="P13" s="12" t="str">
        <f>申込書!R60</f>
        <v/>
      </c>
      <c r="Q13" s="25" t="str">
        <f>"("&amp;LEFT(学校･選手ﾃﾞｰﾀ!$K$5,1)&amp;"･"</f>
        <v>(･</v>
      </c>
      <c r="R13" s="24" t="str">
        <f>SUBSTITUTE(学校･選手ﾃﾞｰﾀ!$F$3,"高校","")</f>
        <v/>
      </c>
      <c r="S13" s="26" t="s">
        <v>136</v>
      </c>
      <c r="T13" s="12">
        <f>申込書!X60</f>
        <v>0</v>
      </c>
      <c r="U13" s="12">
        <f>申込書!Z60</f>
        <v>0</v>
      </c>
      <c r="W13" s="11" t="str">
        <f>申込書!J61</f>
        <v/>
      </c>
      <c r="X13" s="11" t="str">
        <f>申込書!J60</f>
        <v/>
      </c>
      <c r="Y13" s="12">
        <f>申込書!X60</f>
        <v>0</v>
      </c>
      <c r="Z13" s="12">
        <f>申込書!Z60</f>
        <v>0</v>
      </c>
    </row>
    <row r="14" spans="1:26" x14ac:dyDescent="0.4">
      <c r="N14" s="12">
        <v>12</v>
      </c>
      <c r="O14" s="11" t="str">
        <f>申込書!J63</f>
        <v/>
      </c>
      <c r="P14" s="12" t="str">
        <f>申込書!R62</f>
        <v/>
      </c>
      <c r="Q14" s="25" t="str">
        <f>"("&amp;LEFT(学校･選手ﾃﾞｰﾀ!$K$5,1)&amp;"･"</f>
        <v>(･</v>
      </c>
      <c r="R14" s="24" t="str">
        <f>SUBSTITUTE(学校･選手ﾃﾞｰﾀ!$F$3,"高校","")</f>
        <v/>
      </c>
      <c r="S14" s="26" t="s">
        <v>136</v>
      </c>
      <c r="T14" s="12">
        <f>申込書!X62</f>
        <v>0</v>
      </c>
      <c r="U14" s="12">
        <f>申込書!Z62</f>
        <v>0</v>
      </c>
      <c r="W14" s="11" t="str">
        <f>申込書!J63</f>
        <v/>
      </c>
      <c r="X14" s="11" t="str">
        <f>申込書!J62</f>
        <v/>
      </c>
      <c r="Y14" s="12">
        <f>申込書!X62</f>
        <v>0</v>
      </c>
      <c r="Z14" s="12">
        <f>申込書!Z62</f>
        <v>0</v>
      </c>
    </row>
    <row r="15" spans="1:26" x14ac:dyDescent="0.4">
      <c r="N15" s="12">
        <v>13</v>
      </c>
      <c r="O15" s="11" t="str">
        <f>申込書!J65</f>
        <v/>
      </c>
      <c r="P15" s="12" t="str">
        <f>申込書!R64</f>
        <v/>
      </c>
      <c r="Q15" s="25" t="str">
        <f>"("&amp;LEFT(学校･選手ﾃﾞｰﾀ!$K$5,1)&amp;"･"</f>
        <v>(･</v>
      </c>
      <c r="R15" s="24" t="str">
        <f>SUBSTITUTE(学校･選手ﾃﾞｰﾀ!$F$3,"高校","")</f>
        <v/>
      </c>
      <c r="S15" s="26" t="s">
        <v>136</v>
      </c>
      <c r="T15" s="12">
        <f>申込書!X64</f>
        <v>0</v>
      </c>
      <c r="U15" s="12">
        <f>申込書!Z64</f>
        <v>0</v>
      </c>
      <c r="W15" s="11" t="str">
        <f>申込書!J65</f>
        <v/>
      </c>
      <c r="X15" s="11" t="str">
        <f>申込書!J64</f>
        <v/>
      </c>
      <c r="Y15" s="12">
        <f>申込書!X64</f>
        <v>0</v>
      </c>
      <c r="Z15" s="12">
        <f>申込書!Z64</f>
        <v>0</v>
      </c>
    </row>
    <row r="16" spans="1:26" x14ac:dyDescent="0.4">
      <c r="N16" s="12">
        <v>14</v>
      </c>
      <c r="O16" s="11" t="str">
        <f>申込書!J67</f>
        <v/>
      </c>
      <c r="P16" s="12" t="str">
        <f>申込書!R66</f>
        <v/>
      </c>
      <c r="Q16" s="25" t="str">
        <f>"("&amp;LEFT(学校･選手ﾃﾞｰﾀ!$K$5,1)&amp;"･"</f>
        <v>(･</v>
      </c>
      <c r="R16" s="24" t="str">
        <f>SUBSTITUTE(学校･選手ﾃﾞｰﾀ!$F$3,"高校","")</f>
        <v/>
      </c>
      <c r="S16" s="26" t="s">
        <v>136</v>
      </c>
      <c r="T16" s="12">
        <f>申込書!X66</f>
        <v>0</v>
      </c>
      <c r="U16" s="12">
        <f>申込書!Z66</f>
        <v>0</v>
      </c>
      <c r="W16" s="11" t="str">
        <f>申込書!J67</f>
        <v/>
      </c>
      <c r="X16" s="11" t="str">
        <f>申込書!J66</f>
        <v/>
      </c>
      <c r="Y16" s="12">
        <f>申込書!X66</f>
        <v>0</v>
      </c>
      <c r="Z16" s="12">
        <f>申込書!Z66</f>
        <v>0</v>
      </c>
    </row>
    <row r="17" spans="14:26" x14ac:dyDescent="0.4">
      <c r="N17" s="12">
        <v>15</v>
      </c>
      <c r="O17" s="11" t="str">
        <f>申込書!J69</f>
        <v/>
      </c>
      <c r="P17" s="12" t="str">
        <f>申込書!R68</f>
        <v/>
      </c>
      <c r="Q17" s="25" t="str">
        <f>"("&amp;LEFT(学校･選手ﾃﾞｰﾀ!$K$5,1)&amp;"･"</f>
        <v>(･</v>
      </c>
      <c r="R17" s="24" t="str">
        <f>SUBSTITUTE(学校･選手ﾃﾞｰﾀ!$F$3,"高校","")</f>
        <v/>
      </c>
      <c r="S17" s="26" t="s">
        <v>136</v>
      </c>
      <c r="T17" s="12">
        <f>申込書!X68</f>
        <v>0</v>
      </c>
      <c r="U17" s="12">
        <f>申込書!Z68</f>
        <v>0</v>
      </c>
      <c r="W17" s="11" t="str">
        <f>申込書!J69</f>
        <v/>
      </c>
      <c r="X17" s="11" t="str">
        <f>申込書!J68</f>
        <v/>
      </c>
      <c r="Y17" s="12">
        <f>申込書!X68</f>
        <v>0</v>
      </c>
      <c r="Z17" s="12">
        <f>申込書!Z68</f>
        <v>0</v>
      </c>
    </row>
    <row r="18" spans="14:26" x14ac:dyDescent="0.4">
      <c r="N18" s="12">
        <v>16</v>
      </c>
      <c r="O18" s="11" t="str">
        <f>申込書!J71</f>
        <v/>
      </c>
      <c r="P18" s="12" t="str">
        <f>申込書!R70</f>
        <v/>
      </c>
      <c r="Q18" s="25" t="str">
        <f>"("&amp;LEFT(学校･選手ﾃﾞｰﾀ!$K$5,1)&amp;"･"</f>
        <v>(･</v>
      </c>
      <c r="R18" s="24" t="str">
        <f>SUBSTITUTE(学校･選手ﾃﾞｰﾀ!$F$3,"高校","")</f>
        <v/>
      </c>
      <c r="S18" s="26" t="s">
        <v>136</v>
      </c>
      <c r="T18" s="12">
        <f>申込書!X70</f>
        <v>0</v>
      </c>
      <c r="U18" s="12">
        <f>申込書!Z70</f>
        <v>0</v>
      </c>
      <c r="W18" s="11" t="str">
        <f>申込書!J71</f>
        <v/>
      </c>
      <c r="X18" s="11" t="str">
        <f>申込書!J70</f>
        <v/>
      </c>
      <c r="Y18" s="12">
        <f>申込書!X70</f>
        <v>0</v>
      </c>
      <c r="Z18" s="12">
        <f>申込書!Z70</f>
        <v>0</v>
      </c>
    </row>
    <row r="19" spans="14:26" x14ac:dyDescent="0.4">
      <c r="N19" s="12">
        <v>17</v>
      </c>
      <c r="O19" s="11" t="str">
        <f>申込書!J73</f>
        <v/>
      </c>
      <c r="P19" s="12" t="str">
        <f>申込書!R72</f>
        <v/>
      </c>
      <c r="Q19" s="25" t="str">
        <f>"("&amp;LEFT(学校･選手ﾃﾞｰﾀ!$K$5,1)&amp;"･"</f>
        <v>(･</v>
      </c>
      <c r="R19" s="24" t="str">
        <f>SUBSTITUTE(学校･選手ﾃﾞｰﾀ!$F$3,"高校","")</f>
        <v/>
      </c>
      <c r="S19" s="26" t="s">
        <v>136</v>
      </c>
      <c r="T19" s="12">
        <f>申込書!X72</f>
        <v>0</v>
      </c>
      <c r="U19" s="12">
        <f>申込書!Z72</f>
        <v>0</v>
      </c>
      <c r="W19" s="11" t="str">
        <f>申込書!J73</f>
        <v/>
      </c>
      <c r="X19" s="11" t="str">
        <f>申込書!J72</f>
        <v/>
      </c>
      <c r="Y19" s="12">
        <f>申込書!X72</f>
        <v>0</v>
      </c>
      <c r="Z19" s="12">
        <f>申込書!Z72</f>
        <v>0</v>
      </c>
    </row>
    <row r="20" spans="14:26" x14ac:dyDescent="0.4">
      <c r="N20" s="12">
        <v>18</v>
      </c>
      <c r="O20" s="11" t="str">
        <f>申込書!J75</f>
        <v/>
      </c>
      <c r="P20" s="12" t="str">
        <f>申込書!R74</f>
        <v/>
      </c>
      <c r="Q20" s="25" t="str">
        <f>"("&amp;LEFT(学校･選手ﾃﾞｰﾀ!$K$5,1)&amp;"･"</f>
        <v>(･</v>
      </c>
      <c r="R20" s="24" t="str">
        <f>SUBSTITUTE(学校･選手ﾃﾞｰﾀ!$F$3,"高校","")</f>
        <v/>
      </c>
      <c r="S20" s="26" t="s">
        <v>136</v>
      </c>
      <c r="T20" s="12">
        <f>申込書!X74</f>
        <v>0</v>
      </c>
      <c r="U20" s="12">
        <f>申込書!Z74</f>
        <v>0</v>
      </c>
      <c r="W20" s="11" t="str">
        <f>申込書!J75</f>
        <v/>
      </c>
      <c r="X20" s="11" t="str">
        <f>申込書!J74</f>
        <v/>
      </c>
      <c r="Y20" s="12">
        <f>申込書!X74</f>
        <v>0</v>
      </c>
      <c r="Z20" s="12">
        <f>申込書!Z74</f>
        <v>0</v>
      </c>
    </row>
    <row r="21" spans="14:26" x14ac:dyDescent="0.4">
      <c r="N21" s="12">
        <v>19</v>
      </c>
      <c r="O21" s="11" t="str">
        <f>申込書!J77</f>
        <v/>
      </c>
      <c r="P21" s="12" t="str">
        <f>申込書!R76</f>
        <v/>
      </c>
      <c r="Q21" s="25" t="str">
        <f>"("&amp;LEFT(学校･選手ﾃﾞｰﾀ!$K$5,1)&amp;"･"</f>
        <v>(･</v>
      </c>
      <c r="R21" s="24" t="str">
        <f>SUBSTITUTE(学校･選手ﾃﾞｰﾀ!$F$3,"高校","")</f>
        <v/>
      </c>
      <c r="S21" s="26" t="s">
        <v>136</v>
      </c>
      <c r="T21" s="12">
        <f>申込書!X76</f>
        <v>0</v>
      </c>
      <c r="U21" s="12">
        <f>申込書!Z76</f>
        <v>0</v>
      </c>
      <c r="W21" s="11" t="str">
        <f>申込書!J77</f>
        <v/>
      </c>
      <c r="X21" s="11" t="str">
        <f>申込書!J76</f>
        <v/>
      </c>
      <c r="Y21" s="12">
        <f>申込書!X76</f>
        <v>0</v>
      </c>
      <c r="Z21" s="12">
        <f>申込書!Z76</f>
        <v>0</v>
      </c>
    </row>
    <row r="22" spans="14:26" x14ac:dyDescent="0.4">
      <c r="N22" s="12">
        <v>20</v>
      </c>
      <c r="O22" s="11" t="str">
        <f>申込書!J79</f>
        <v/>
      </c>
      <c r="P22" s="12" t="str">
        <f>申込書!R78</f>
        <v/>
      </c>
      <c r="Q22" s="25" t="str">
        <f>"("&amp;LEFT(学校･選手ﾃﾞｰﾀ!$K$5,1)&amp;"･"</f>
        <v>(･</v>
      </c>
      <c r="R22" s="24" t="str">
        <f>SUBSTITUTE(学校･選手ﾃﾞｰﾀ!$F$3,"高校","")</f>
        <v/>
      </c>
      <c r="S22" s="26" t="s">
        <v>136</v>
      </c>
      <c r="T22" s="12">
        <f>申込書!X78</f>
        <v>0</v>
      </c>
      <c r="U22" s="12">
        <f>申込書!Z78</f>
        <v>0</v>
      </c>
      <c r="W22" s="11" t="str">
        <f>申込書!J79</f>
        <v/>
      </c>
      <c r="X22" s="11" t="str">
        <f>申込書!J78</f>
        <v/>
      </c>
      <c r="Y22" s="12">
        <f>申込書!X78</f>
        <v>0</v>
      </c>
      <c r="Z22" s="12">
        <f>申込書!Z78</f>
        <v>0</v>
      </c>
    </row>
  </sheetData>
  <mergeCells count="1">
    <mergeCell ref="Q2:S2"/>
  </mergeCells>
  <phoneticPr fontId="1"/>
  <conditionalFormatting sqref="T3:U22">
    <cfRule type="cellIs" dxfId="1" priority="2" operator="equal">
      <formula>0</formula>
    </cfRule>
  </conditionalFormatting>
  <conditionalFormatting sqref="Y3:Z2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A602-E988-40A7-A4C2-8F0113F54479}">
  <dimension ref="B1:U79"/>
  <sheetViews>
    <sheetView workbookViewId="0">
      <selection activeCell="B2" sqref="B2"/>
    </sheetView>
  </sheetViews>
  <sheetFormatPr defaultColWidth="8.75" defaultRowHeight="13.5" x14ac:dyDescent="0.4"/>
  <cols>
    <col min="1" max="1" width="2.125" style="6" customWidth="1"/>
    <col min="2" max="21" width="3.75" style="6" customWidth="1"/>
    <col min="22" max="22" width="2.875" style="6" customWidth="1"/>
    <col min="23" max="23" width="3.75" style="6" customWidth="1"/>
    <col min="24" max="16384" width="8.75" style="6"/>
  </cols>
  <sheetData>
    <row r="1" spans="2:21" ht="27.4" customHeight="1" x14ac:dyDescent="0.4">
      <c r="B1" s="9" t="s">
        <v>192</v>
      </c>
    </row>
    <row r="2" spans="2:21" ht="27.4" customHeight="1" x14ac:dyDescent="0.4"/>
    <row r="3" spans="2:21" ht="46.15" customHeight="1" x14ac:dyDescent="0.4">
      <c r="C3" s="13"/>
      <c r="D3" s="13"/>
      <c r="E3" s="13"/>
      <c r="F3" s="206" t="s">
        <v>102</v>
      </c>
      <c r="G3" s="206"/>
      <c r="H3" s="206"/>
      <c r="I3" s="206"/>
      <c r="J3" s="206"/>
      <c r="K3" s="206"/>
      <c r="L3" s="206"/>
      <c r="M3" s="206"/>
      <c r="N3" s="206"/>
      <c r="O3" s="206"/>
      <c r="P3" s="220" t="s">
        <v>125</v>
      </c>
      <c r="Q3" s="221"/>
      <c r="R3" s="221"/>
      <c r="S3" s="221"/>
      <c r="T3" s="221"/>
      <c r="U3" s="221"/>
    </row>
    <row r="4" spans="2:21" ht="27.4" customHeight="1" x14ac:dyDescent="0.4"/>
    <row r="5" spans="2:21" ht="38.65" customHeight="1" x14ac:dyDescent="0.4">
      <c r="B5" s="119" t="s">
        <v>101</v>
      </c>
      <c r="C5" s="119"/>
      <c r="D5" s="119"/>
      <c r="E5" s="207"/>
      <c r="F5" s="208"/>
      <c r="G5" s="208"/>
      <c r="H5" s="209"/>
      <c r="I5" s="207" t="s">
        <v>59</v>
      </c>
      <c r="J5" s="208"/>
      <c r="K5" s="209"/>
      <c r="L5" s="203"/>
      <c r="M5" s="204"/>
      <c r="N5" s="204"/>
      <c r="O5" s="204"/>
      <c r="P5" s="204"/>
      <c r="Q5" s="204"/>
      <c r="R5" s="204"/>
      <c r="S5" s="204"/>
      <c r="T5" s="204"/>
      <c r="U5" s="205"/>
    </row>
    <row r="6" spans="2:21" ht="38.65" customHeight="1" x14ac:dyDescent="0.2">
      <c r="B6" s="200" t="s">
        <v>104</v>
      </c>
      <c r="C6" s="201"/>
      <c r="D6" s="201"/>
      <c r="E6" s="201"/>
      <c r="F6" s="201"/>
      <c r="G6" s="201"/>
      <c r="H6" s="201"/>
      <c r="I6" s="201"/>
      <c r="J6" s="201"/>
      <c r="K6" s="202"/>
      <c r="L6" s="217"/>
      <c r="M6" s="218"/>
      <c r="N6" s="218"/>
      <c r="O6" s="218"/>
      <c r="P6" s="218"/>
      <c r="Q6" s="218"/>
      <c r="R6" s="218"/>
      <c r="S6" s="218"/>
      <c r="T6" s="218"/>
      <c r="U6" s="28" t="s">
        <v>73</v>
      </c>
    </row>
    <row r="7" spans="2:21" ht="18" customHeight="1" x14ac:dyDescent="0.4">
      <c r="B7" s="20"/>
    </row>
    <row r="8" spans="2:21" ht="33" customHeight="1" x14ac:dyDescent="0.4">
      <c r="B8" s="146"/>
      <c r="C8" s="146"/>
      <c r="D8" s="146"/>
      <c r="E8" s="146"/>
      <c r="F8" s="112">
        <v>1</v>
      </c>
      <c r="G8" s="112"/>
      <c r="H8" s="112"/>
      <c r="I8" s="112"/>
      <c r="J8" s="112"/>
      <c r="K8" s="112"/>
      <c r="L8" s="112"/>
      <c r="M8" s="112"/>
      <c r="N8" s="112">
        <v>2</v>
      </c>
      <c r="O8" s="112"/>
      <c r="P8" s="112"/>
      <c r="Q8" s="112"/>
      <c r="R8" s="112"/>
      <c r="S8" s="112"/>
      <c r="T8" s="112"/>
      <c r="U8" s="112"/>
    </row>
    <row r="9" spans="2:21" ht="33" customHeight="1" x14ac:dyDescent="0.4">
      <c r="B9" s="200" t="s">
        <v>126</v>
      </c>
      <c r="C9" s="201"/>
      <c r="D9" s="201"/>
      <c r="E9" s="202"/>
      <c r="F9" s="207" t="s">
        <v>127</v>
      </c>
      <c r="G9" s="208"/>
      <c r="H9" s="208"/>
      <c r="I9" s="208"/>
      <c r="J9" s="208"/>
      <c r="K9" s="208"/>
      <c r="L9" s="208"/>
      <c r="M9" s="209"/>
      <c r="N9" s="207" t="s">
        <v>127</v>
      </c>
      <c r="O9" s="208"/>
      <c r="P9" s="208"/>
      <c r="Q9" s="208"/>
      <c r="R9" s="208"/>
      <c r="S9" s="208"/>
      <c r="T9" s="208"/>
      <c r="U9" s="209"/>
    </row>
    <row r="10" spans="2:21" ht="33" customHeight="1" x14ac:dyDescent="0.4">
      <c r="B10" s="119" t="s">
        <v>105</v>
      </c>
      <c r="C10" s="119"/>
      <c r="D10" s="119"/>
      <c r="E10" s="119"/>
      <c r="F10" s="199" t="s">
        <v>120</v>
      </c>
      <c r="G10" s="199"/>
      <c r="H10" s="199"/>
      <c r="I10" s="199"/>
      <c r="J10" s="199" t="s">
        <v>121</v>
      </c>
      <c r="K10" s="199"/>
      <c r="L10" s="199"/>
      <c r="M10" s="199"/>
      <c r="N10" s="199" t="s">
        <v>120</v>
      </c>
      <c r="O10" s="199"/>
      <c r="P10" s="199"/>
      <c r="Q10" s="199"/>
      <c r="R10" s="199" t="s">
        <v>121</v>
      </c>
      <c r="S10" s="199"/>
      <c r="T10" s="199"/>
      <c r="U10" s="199"/>
    </row>
    <row r="11" spans="2:21" ht="33" customHeight="1" x14ac:dyDescent="0.4">
      <c r="B11" s="119" t="s">
        <v>106</v>
      </c>
      <c r="C11" s="119"/>
      <c r="D11" s="119"/>
      <c r="E11" s="119"/>
      <c r="F11" s="219" t="s">
        <v>122</v>
      </c>
      <c r="G11" s="219"/>
      <c r="H11" s="219"/>
      <c r="I11" s="219"/>
      <c r="J11" s="219"/>
      <c r="K11" s="219"/>
      <c r="L11" s="219"/>
      <c r="M11" s="219"/>
      <c r="N11" s="219" t="s">
        <v>122</v>
      </c>
      <c r="O11" s="219"/>
      <c r="P11" s="219"/>
      <c r="Q11" s="219"/>
      <c r="R11" s="219"/>
      <c r="S11" s="219"/>
      <c r="T11" s="219"/>
      <c r="U11" s="219"/>
    </row>
    <row r="12" spans="2:21" ht="54.4" customHeight="1" x14ac:dyDescent="0.4">
      <c r="B12" s="119" t="s">
        <v>114</v>
      </c>
      <c r="C12" s="119"/>
      <c r="D12" s="119"/>
      <c r="E12" s="119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2:21" ht="51" customHeight="1" x14ac:dyDescent="0.4">
      <c r="B13" s="212" t="s">
        <v>115</v>
      </c>
      <c r="C13" s="213"/>
      <c r="D13" s="213"/>
      <c r="E13" s="213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2:21" ht="27.4" customHeight="1" x14ac:dyDescent="0.4">
      <c r="B14" s="119"/>
      <c r="C14" s="119"/>
      <c r="D14" s="119"/>
      <c r="E14" s="119"/>
      <c r="F14" s="5"/>
      <c r="G14" s="15"/>
      <c r="H14" s="15"/>
      <c r="I14" s="172" t="s">
        <v>15</v>
      </c>
      <c r="J14" s="172"/>
      <c r="K14" s="124"/>
      <c r="L14" s="124"/>
      <c r="M14" s="16" t="s">
        <v>112</v>
      </c>
      <c r="N14" s="5"/>
      <c r="O14" s="15"/>
      <c r="P14" s="15"/>
      <c r="Q14" s="172" t="s">
        <v>15</v>
      </c>
      <c r="R14" s="172"/>
      <c r="S14" s="124"/>
      <c r="T14" s="124"/>
      <c r="U14" s="16" t="s">
        <v>112</v>
      </c>
    </row>
    <row r="15" spans="2:21" ht="40.5" customHeight="1" x14ac:dyDescent="0.4">
      <c r="B15" s="119" t="s">
        <v>113</v>
      </c>
      <c r="C15" s="119"/>
      <c r="D15" s="119"/>
      <c r="E15" s="119"/>
      <c r="F15" s="195"/>
      <c r="G15" s="161"/>
      <c r="H15" s="161"/>
      <c r="I15" s="161"/>
      <c r="J15" s="161"/>
      <c r="K15" s="161"/>
      <c r="L15" s="161"/>
      <c r="M15" s="162"/>
      <c r="N15" s="195"/>
      <c r="O15" s="161"/>
      <c r="P15" s="161"/>
      <c r="Q15" s="161"/>
      <c r="R15" s="161"/>
      <c r="S15" s="161"/>
      <c r="T15" s="161"/>
      <c r="U15" s="162"/>
    </row>
    <row r="16" spans="2:21" ht="40.5" customHeight="1" x14ac:dyDescent="0.4">
      <c r="B16" s="119"/>
      <c r="C16" s="119"/>
      <c r="D16" s="119"/>
      <c r="E16" s="119"/>
      <c r="F16" s="196"/>
      <c r="G16" s="197"/>
      <c r="H16" s="197"/>
      <c r="I16" s="197"/>
      <c r="J16" s="197"/>
      <c r="K16" s="197"/>
      <c r="L16" s="197"/>
      <c r="M16" s="198"/>
      <c r="N16" s="196"/>
      <c r="O16" s="197"/>
      <c r="P16" s="197"/>
      <c r="Q16" s="197"/>
      <c r="R16" s="197"/>
      <c r="S16" s="197"/>
      <c r="T16" s="197"/>
      <c r="U16" s="198"/>
    </row>
    <row r="17" spans="3:21" ht="27.4" customHeight="1" x14ac:dyDescent="0.4"/>
    <row r="18" spans="3:21" ht="27.4" customHeight="1" x14ac:dyDescent="0.2">
      <c r="F18" s="187" t="s">
        <v>116</v>
      </c>
      <c r="G18" s="187"/>
      <c r="H18" s="187"/>
      <c r="I18" s="187"/>
      <c r="J18" s="187" t="s">
        <v>117</v>
      </c>
      <c r="K18" s="187"/>
      <c r="L18" s="187"/>
      <c r="M18" s="187"/>
      <c r="N18" s="194"/>
      <c r="O18" s="194"/>
      <c r="P18" s="194"/>
      <c r="Q18" s="194"/>
      <c r="R18" s="194"/>
      <c r="S18" s="194"/>
      <c r="T18" s="194"/>
      <c r="U18" s="194"/>
    </row>
    <row r="19" spans="3:21" ht="27.4" customHeight="1" x14ac:dyDescent="0.4"/>
    <row r="20" spans="3:21" ht="27.4" customHeight="1" x14ac:dyDescent="0.2">
      <c r="F20" s="187" t="s">
        <v>118</v>
      </c>
      <c r="G20" s="187"/>
      <c r="H20" s="187"/>
      <c r="I20" s="187"/>
      <c r="J20" s="187" t="s">
        <v>117</v>
      </c>
      <c r="K20" s="187"/>
      <c r="L20" s="187"/>
      <c r="M20" s="187"/>
      <c r="N20" s="194"/>
      <c r="O20" s="194"/>
      <c r="P20" s="194"/>
      <c r="Q20" s="194"/>
      <c r="R20" s="194"/>
      <c r="S20" s="194"/>
      <c r="T20" s="194"/>
      <c r="U20" s="194"/>
    </row>
    <row r="21" spans="3:21" ht="27.4" customHeight="1" x14ac:dyDescent="0.15">
      <c r="C21" s="21" t="s">
        <v>124</v>
      </c>
    </row>
    <row r="22" spans="3:21" ht="27.4" customHeight="1" x14ac:dyDescent="0.4"/>
    <row r="23" spans="3:21" ht="27.4" customHeight="1" x14ac:dyDescent="0.4"/>
    <row r="24" spans="3:21" ht="27.4" customHeight="1" x14ac:dyDescent="0.4"/>
    <row r="25" spans="3:21" ht="27.4" customHeight="1" x14ac:dyDescent="0.4"/>
    <row r="26" spans="3:21" ht="27.4" customHeight="1" x14ac:dyDescent="0.4"/>
    <row r="27" spans="3:21" ht="27.4" customHeight="1" x14ac:dyDescent="0.4"/>
    <row r="28" spans="3:21" ht="27.4" customHeight="1" x14ac:dyDescent="0.4"/>
    <row r="29" spans="3:21" ht="27.4" customHeight="1" x14ac:dyDescent="0.4"/>
    <row r="30" spans="3:21" ht="27.4" customHeight="1" x14ac:dyDescent="0.4"/>
    <row r="31" spans="3:21" ht="27.4" customHeight="1" x14ac:dyDescent="0.4"/>
    <row r="32" spans="3:21" ht="27.4" customHeight="1" x14ac:dyDescent="0.4"/>
    <row r="33" ht="27.4" customHeight="1" x14ac:dyDescent="0.4"/>
    <row r="34" ht="27.4" customHeight="1" x14ac:dyDescent="0.4"/>
    <row r="35" ht="27.4" customHeight="1" x14ac:dyDescent="0.4"/>
    <row r="36" ht="27.4" customHeight="1" x14ac:dyDescent="0.4"/>
    <row r="37" ht="27.4" customHeight="1" x14ac:dyDescent="0.4"/>
    <row r="38" ht="27.4" customHeight="1" x14ac:dyDescent="0.4"/>
    <row r="39" ht="27.4" customHeight="1" x14ac:dyDescent="0.4"/>
    <row r="40" ht="27.4" customHeight="1" x14ac:dyDescent="0.4"/>
    <row r="41" ht="27.4" customHeight="1" x14ac:dyDescent="0.4"/>
    <row r="42" ht="27.4" customHeight="1" x14ac:dyDescent="0.4"/>
    <row r="43" ht="27.4" customHeight="1" x14ac:dyDescent="0.4"/>
    <row r="44" ht="27.4" customHeight="1" x14ac:dyDescent="0.4"/>
    <row r="45" ht="27.4" customHeight="1" x14ac:dyDescent="0.4"/>
    <row r="46" ht="27.4" customHeight="1" x14ac:dyDescent="0.4"/>
    <row r="47" ht="27.4" customHeight="1" x14ac:dyDescent="0.4"/>
    <row r="48" ht="27.4" customHeight="1" x14ac:dyDescent="0.4"/>
    <row r="49" ht="27.4" customHeight="1" x14ac:dyDescent="0.4"/>
    <row r="50" ht="27.4" customHeight="1" x14ac:dyDescent="0.4"/>
    <row r="51" ht="27.4" customHeight="1" x14ac:dyDescent="0.4"/>
    <row r="52" ht="27.4" customHeight="1" x14ac:dyDescent="0.4"/>
    <row r="53" ht="27.4" customHeight="1" x14ac:dyDescent="0.4"/>
    <row r="54" ht="27.4" customHeight="1" x14ac:dyDescent="0.4"/>
    <row r="55" ht="27.4" customHeight="1" x14ac:dyDescent="0.4"/>
    <row r="56" ht="27.4" customHeight="1" x14ac:dyDescent="0.4"/>
    <row r="57" ht="27.4" customHeight="1" x14ac:dyDescent="0.4"/>
    <row r="58" ht="27.4" customHeight="1" x14ac:dyDescent="0.4"/>
    <row r="59" ht="27.4" customHeight="1" x14ac:dyDescent="0.4"/>
    <row r="60" ht="27.4" customHeight="1" x14ac:dyDescent="0.4"/>
    <row r="61" ht="27.4" customHeight="1" x14ac:dyDescent="0.4"/>
    <row r="62" ht="27.4" customHeight="1" x14ac:dyDescent="0.4"/>
    <row r="63" ht="27.4" customHeight="1" x14ac:dyDescent="0.4"/>
    <row r="64" ht="27.4" customHeight="1" x14ac:dyDescent="0.4"/>
    <row r="65" ht="27.4" customHeight="1" x14ac:dyDescent="0.4"/>
    <row r="66" ht="27.4" customHeight="1" x14ac:dyDescent="0.4"/>
    <row r="67" ht="27.4" customHeight="1" x14ac:dyDescent="0.4"/>
    <row r="68" ht="27.4" customHeight="1" x14ac:dyDescent="0.4"/>
    <row r="69" ht="27.4" customHeight="1" x14ac:dyDescent="0.4"/>
    <row r="70" ht="27.4" customHeight="1" x14ac:dyDescent="0.4"/>
    <row r="71" ht="27.4" customHeight="1" x14ac:dyDescent="0.4"/>
    <row r="72" ht="27.4" customHeight="1" x14ac:dyDescent="0.4"/>
    <row r="73" ht="27.4" customHeight="1" x14ac:dyDescent="0.4"/>
    <row r="74" ht="27.4" customHeight="1" x14ac:dyDescent="0.4"/>
    <row r="75" ht="27.4" customHeight="1" x14ac:dyDescent="0.4"/>
    <row r="76" ht="27.4" customHeight="1" x14ac:dyDescent="0.4"/>
    <row r="77" ht="27.4" customHeight="1" x14ac:dyDescent="0.4"/>
    <row r="78" ht="27.4" customHeight="1" x14ac:dyDescent="0.4"/>
    <row r="79" ht="27.4" customHeight="1" x14ac:dyDescent="0.4"/>
  </sheetData>
  <mergeCells count="43">
    <mergeCell ref="F20:I20"/>
    <mergeCell ref="J20:M20"/>
    <mergeCell ref="N20:U20"/>
    <mergeCell ref="B15:E16"/>
    <mergeCell ref="F16:M16"/>
    <mergeCell ref="N16:U16"/>
    <mergeCell ref="F18:I18"/>
    <mergeCell ref="J18:M18"/>
    <mergeCell ref="N18:U18"/>
    <mergeCell ref="N13:U13"/>
    <mergeCell ref="I14:J14"/>
    <mergeCell ref="K14:L14"/>
    <mergeCell ref="Q14:R14"/>
    <mergeCell ref="S14:T14"/>
    <mergeCell ref="B6:K6"/>
    <mergeCell ref="F3:O3"/>
    <mergeCell ref="B5:D5"/>
    <mergeCell ref="E5:H5"/>
    <mergeCell ref="I5:K5"/>
    <mergeCell ref="L5:U5"/>
    <mergeCell ref="P3:U3"/>
    <mergeCell ref="B8:E8"/>
    <mergeCell ref="F8:M8"/>
    <mergeCell ref="N8:U8"/>
    <mergeCell ref="B9:E9"/>
    <mergeCell ref="F9:M9"/>
    <mergeCell ref="N9:U9"/>
    <mergeCell ref="B12:E12"/>
    <mergeCell ref="B13:E14"/>
    <mergeCell ref="F13:M13"/>
    <mergeCell ref="L6:T6"/>
    <mergeCell ref="F15:M15"/>
    <mergeCell ref="N15:U15"/>
    <mergeCell ref="F12:M12"/>
    <mergeCell ref="N12:U12"/>
    <mergeCell ref="B10:E10"/>
    <mergeCell ref="B11:E11"/>
    <mergeCell ref="F11:M11"/>
    <mergeCell ref="N11:U11"/>
    <mergeCell ref="F10:I10"/>
    <mergeCell ref="J10:M10"/>
    <mergeCell ref="N10:Q10"/>
    <mergeCell ref="R10:U10"/>
  </mergeCells>
  <phoneticPr fontId="1"/>
  <printOptions horizontalCentered="1" verticalCentered="1"/>
  <pageMargins left="0.59055118110236227" right="0.59055118110236227" top="0.35433070866141736" bottom="0.35433070866141736" header="0" footer="0.31496062992125984"/>
  <pageSetup paperSize="9" scale="10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E10C-863E-4462-885C-C9B1D89F8729}">
  <sheetPr>
    <tabColor rgb="FF92D050"/>
  </sheetPr>
  <dimension ref="A1:A24"/>
  <sheetViews>
    <sheetView tabSelected="1" topLeftCell="A4" zoomScale="115" zoomScaleNormal="115" workbookViewId="0">
      <selection activeCell="N12" sqref="N12"/>
    </sheetView>
  </sheetViews>
  <sheetFormatPr defaultRowHeight="18.75" x14ac:dyDescent="0.4"/>
  <sheetData>
    <row r="1" spans="1:1" x14ac:dyDescent="0.4">
      <c r="A1" t="s">
        <v>202</v>
      </c>
    </row>
    <row r="2" spans="1:1" x14ac:dyDescent="0.4">
      <c r="A2" t="s">
        <v>212</v>
      </c>
    </row>
    <row r="3" spans="1:1" x14ac:dyDescent="0.4">
      <c r="A3" t="s">
        <v>203</v>
      </c>
    </row>
    <row r="4" spans="1:1" x14ac:dyDescent="0.4">
      <c r="A4" t="s">
        <v>213</v>
      </c>
    </row>
    <row r="5" spans="1:1" x14ac:dyDescent="0.4">
      <c r="A5" t="s">
        <v>214</v>
      </c>
    </row>
    <row r="7" spans="1:1" x14ac:dyDescent="0.4">
      <c r="A7" t="s">
        <v>204</v>
      </c>
    </row>
    <row r="8" spans="1:1" x14ac:dyDescent="0.4">
      <c r="A8" t="s">
        <v>205</v>
      </c>
    </row>
    <row r="9" spans="1:1" x14ac:dyDescent="0.4">
      <c r="A9" t="s">
        <v>215</v>
      </c>
    </row>
    <row r="10" spans="1:1" x14ac:dyDescent="0.4">
      <c r="A10" t="s">
        <v>207</v>
      </c>
    </row>
    <row r="11" spans="1:1" x14ac:dyDescent="0.4">
      <c r="A11" t="s">
        <v>206</v>
      </c>
    </row>
    <row r="12" spans="1:1" x14ac:dyDescent="0.4">
      <c r="A12" t="s">
        <v>208</v>
      </c>
    </row>
    <row r="14" spans="1:1" x14ac:dyDescent="0.4">
      <c r="A14" t="s">
        <v>216</v>
      </c>
    </row>
    <row r="15" spans="1:1" x14ac:dyDescent="0.4">
      <c r="A15" s="85" t="s">
        <v>209</v>
      </c>
    </row>
    <row r="16" spans="1:1" x14ac:dyDescent="0.4">
      <c r="A16" s="85" t="s">
        <v>217</v>
      </c>
    </row>
    <row r="17" spans="1:1" x14ac:dyDescent="0.4">
      <c r="A17" s="85" t="s">
        <v>221</v>
      </c>
    </row>
    <row r="19" spans="1:1" x14ac:dyDescent="0.4">
      <c r="A19" t="s">
        <v>210</v>
      </c>
    </row>
    <row r="20" spans="1:1" x14ac:dyDescent="0.4">
      <c r="A20" t="s">
        <v>220</v>
      </c>
    </row>
    <row r="21" spans="1:1" x14ac:dyDescent="0.4">
      <c r="A21" t="s">
        <v>211</v>
      </c>
    </row>
    <row r="23" spans="1:1" x14ac:dyDescent="0.4">
      <c r="A23" t="s">
        <v>218</v>
      </c>
    </row>
    <row r="24" spans="1:1" x14ac:dyDescent="0.4">
      <c r="A24" t="s">
        <v>219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学校･選手ﾃﾞｰﾀ</vt:lpstr>
      <vt:lpstr>申込書</vt:lpstr>
      <vt:lpstr>外部指導者</vt:lpstr>
      <vt:lpstr>変更届</vt:lpstr>
      <vt:lpstr>データ送信先</vt:lpstr>
      <vt:lpstr>集約用</vt:lpstr>
      <vt:lpstr>プログラム用名簿</vt:lpstr>
      <vt:lpstr>変更届 (手書き用)</vt:lpstr>
      <vt:lpstr>入力マニュアル</vt:lpstr>
      <vt:lpstr>外部指導者!Print_Area</vt:lpstr>
      <vt:lpstr>申込書!Print_Area</vt:lpstr>
      <vt:lpstr>変更届!Print_Area</vt:lpstr>
      <vt:lpstr>'変更届 (手書き用)'!Print_Area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清水　昭好</cp:lastModifiedBy>
  <cp:lastPrinted>2022-11-08T05:44:47Z</cp:lastPrinted>
  <dcterms:created xsi:type="dcterms:W3CDTF">2018-09-19T05:45:55Z</dcterms:created>
  <dcterms:modified xsi:type="dcterms:W3CDTF">2023-10-04T02:47:48Z</dcterms:modified>
</cp:coreProperties>
</file>